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18195" windowHeight="11505"/>
  </bookViews>
  <sheets>
    <sheet name="за 10 месяцев 2016г." sheetId="9" r:id="rId1"/>
  </sheets>
  <calcPr calcId="145621"/>
</workbook>
</file>

<file path=xl/calcChain.xml><?xml version="1.0" encoding="utf-8"?>
<calcChain xmlns="http://schemas.openxmlformats.org/spreadsheetml/2006/main">
  <c r="N26" i="9" l="1"/>
  <c r="N20" i="9"/>
  <c r="L26" i="9"/>
  <c r="M26" i="9"/>
  <c r="P26" i="9"/>
  <c r="L14" i="9"/>
  <c r="M14" i="9"/>
  <c r="P14" i="9" s="1"/>
  <c r="O14" i="9"/>
  <c r="H13" i="9"/>
  <c r="H12" i="9"/>
  <c r="F23" i="9"/>
  <c r="G23" i="9"/>
  <c r="O23" i="9"/>
  <c r="G27" i="9" l="1"/>
  <c r="P27" i="9" s="1"/>
  <c r="M25" i="9"/>
  <c r="P25" i="9" s="1"/>
  <c r="L25" i="9"/>
  <c r="O24" i="9"/>
  <c r="M24" i="9"/>
  <c r="L24" i="9"/>
  <c r="G24" i="9"/>
  <c r="F24" i="9"/>
  <c r="M23" i="9"/>
  <c r="P23" i="9" s="1"/>
  <c r="L23" i="9"/>
  <c r="O22" i="9"/>
  <c r="M22" i="9"/>
  <c r="L22" i="9"/>
  <c r="G22" i="9"/>
  <c r="P22" i="9" s="1"/>
  <c r="F22" i="9"/>
  <c r="O21" i="9"/>
  <c r="M21" i="9"/>
  <c r="L21" i="9"/>
  <c r="G21" i="9"/>
  <c r="F21" i="9"/>
  <c r="O20" i="9"/>
  <c r="M20" i="9"/>
  <c r="L20" i="9"/>
  <c r="G20" i="9"/>
  <c r="F20" i="9"/>
  <c r="O19" i="9"/>
  <c r="M19" i="9"/>
  <c r="L19" i="9"/>
  <c r="G19" i="9"/>
  <c r="F19" i="9"/>
  <c r="O18" i="9"/>
  <c r="M18" i="9"/>
  <c r="L18" i="9"/>
  <c r="G18" i="9"/>
  <c r="F18" i="9"/>
  <c r="O17" i="9"/>
  <c r="M17" i="9"/>
  <c r="L17" i="9"/>
  <c r="G17" i="9"/>
  <c r="F17" i="9"/>
  <c r="O16" i="9"/>
  <c r="M16" i="9"/>
  <c r="L16" i="9"/>
  <c r="G16" i="9"/>
  <c r="F16" i="9"/>
  <c r="O15" i="9"/>
  <c r="M15" i="9"/>
  <c r="L15" i="9"/>
  <c r="G15" i="9"/>
  <c r="F15" i="9"/>
  <c r="G14" i="9"/>
  <c r="F14" i="9"/>
  <c r="O13" i="9"/>
  <c r="M13" i="9"/>
  <c r="P13" i="9" s="1"/>
  <c r="L13" i="9"/>
  <c r="G13" i="9"/>
  <c r="F13" i="9"/>
  <c r="O12" i="9"/>
  <c r="M12" i="9"/>
  <c r="L12" i="9"/>
  <c r="G12" i="9"/>
  <c r="F12" i="9"/>
  <c r="O11" i="9"/>
  <c r="M11" i="9"/>
  <c r="L11" i="9"/>
  <c r="G11" i="9"/>
  <c r="F11" i="9"/>
  <c r="O10" i="9"/>
  <c r="M10" i="9"/>
  <c r="L10" i="9"/>
  <c r="G10" i="9"/>
  <c r="F10" i="9"/>
  <c r="O9" i="9"/>
  <c r="M9" i="9"/>
  <c r="L9" i="9"/>
  <c r="G9" i="9"/>
  <c r="F9" i="9"/>
  <c r="K8" i="9"/>
  <c r="N25" i="9" s="1"/>
  <c r="J8" i="9"/>
  <c r="I8" i="9"/>
  <c r="E8" i="9"/>
  <c r="H24" i="9" s="1"/>
  <c r="D8" i="9"/>
  <c r="C8" i="9"/>
  <c r="P19" i="9" l="1"/>
  <c r="P10" i="9"/>
  <c r="P17" i="9"/>
  <c r="P16" i="9"/>
  <c r="L8" i="9"/>
  <c r="N15" i="9"/>
  <c r="N17" i="9"/>
  <c r="N19" i="9"/>
  <c r="N16" i="9"/>
  <c r="N18" i="9"/>
  <c r="P24" i="9"/>
  <c r="P21" i="9"/>
  <c r="P20" i="9"/>
  <c r="P18" i="9"/>
  <c r="P15" i="9"/>
  <c r="P9" i="9"/>
  <c r="P11" i="9"/>
  <c r="P12" i="9"/>
  <c r="H9" i="9"/>
  <c r="H14" i="9"/>
  <c r="F8" i="9"/>
  <c r="O8" i="9"/>
  <c r="H11" i="9"/>
  <c r="G8" i="9"/>
  <c r="N21" i="9"/>
  <c r="N22" i="9"/>
  <c r="N24" i="9"/>
  <c r="H27" i="9"/>
  <c r="M8" i="9"/>
  <c r="N9" i="9"/>
  <c r="N10" i="9"/>
  <c r="N11" i="9"/>
  <c r="N12" i="9"/>
  <c r="N13" i="9"/>
  <c r="H15" i="9"/>
  <c r="H16" i="9"/>
  <c r="H17" i="9"/>
  <c r="H18" i="9"/>
  <c r="H21" i="9"/>
  <c r="H22" i="9"/>
  <c r="N23" i="9"/>
  <c r="P8" i="9" l="1"/>
</calcChain>
</file>

<file path=xl/sharedStrings.xml><?xml version="1.0" encoding="utf-8"?>
<sst xmlns="http://schemas.openxmlformats.org/spreadsheetml/2006/main" count="48" uniqueCount="45">
  <si>
    <t>Код</t>
  </si>
  <si>
    <t>Наименование муниципальной программы</t>
  </si>
  <si>
    <t>Анализ исполнения расходов бюджета городского округа город Первомайск Нижегородской области</t>
  </si>
  <si>
    <t>% исполнения</t>
  </si>
  <si>
    <t>Доля</t>
  </si>
  <si>
    <t>Сравнение с прошлым годом</t>
  </si>
  <si>
    <t>% исполнения прошлый год</t>
  </si>
  <si>
    <t>Доля в прошлом году</t>
  </si>
  <si>
    <t>Темп роста к прошлому году</t>
  </si>
  <si>
    <t>Развитие образования городского округа город Первомайск Нижегородской области</t>
  </si>
  <si>
    <t>Исполнено, руб.</t>
  </si>
  <si>
    <t>Исполнено прошлый год, руб.</t>
  </si>
  <si>
    <t>Социальная поддержка граждан городского округа город Первомайск Нижегородской области</t>
  </si>
  <si>
    <t>Обеспечение населения городского округа город Первомайск Нижегородской области качественными услугами в сфере жилищно-коммунального хозяйства</t>
  </si>
  <si>
    <t>Содействие занятости населения городского округа год Первомайск Нижегородской области</t>
  </si>
  <si>
    <t>Охрана окружающей среды в городском округе город Первомайск Нижегородской области</t>
  </si>
  <si>
    <t>Развитие культуры городского округа город Первомайск Нижегородской области</t>
  </si>
  <si>
    <t>Итого по программам</t>
  </si>
  <si>
    <t>Обеспечение населения городского округа город Первомайск Нижегородской области доступным и комфортным жильем</t>
  </si>
  <si>
    <t>Информационное общество городского округа город Первомайск Нижегородской области</t>
  </si>
  <si>
    <t>Развитие физической культуры и спорта в городском округе город Первомайск Нижегородской области</t>
  </si>
  <si>
    <t>Развитие агропромышленного комплекса городского округа город Первомайск Нижегородской области</t>
  </si>
  <si>
    <t>Развитие транспортной системы городского округа город Первомайск Нижегородской области</t>
  </si>
  <si>
    <t>Управление муниципальным имуществом городского округа город Первомайск Нижегородской области</t>
  </si>
  <si>
    <t>Управление муниципальными финансами городского округа город Первомайск Нижегородской области</t>
  </si>
  <si>
    <t>Развитие предпринимательства и торговли в городском округе город Первомайск Нижегородской области</t>
  </si>
  <si>
    <t>Развитие инвестиционного климата городского округа город Первомайск Нижегородской области</t>
  </si>
  <si>
    <t>Защита населения и территорий от чрезвычайных ситуаций, обеспечение пожарной безопасности и безопасности людей на водных объектах городского округа город Первомайск Нижегородской области</t>
  </si>
  <si>
    <t>Энергоэффективность и развитие энергетики городского округа город Первомайск Нижегородской области</t>
  </si>
  <si>
    <t>Обеспечение общественного порядка и противодействия преступности в городском округе город Первомайск Нижегородской области</t>
  </si>
  <si>
    <t>Переселение граждан из аварийного жилищного фонда на территории городского округа город Первомайск Нижегородской области с учетом необходимости развития малоэтажного жилищного строительства на 2013-2017 годы</t>
  </si>
  <si>
    <t>Первоначальные годовые назначения, руб.</t>
  </si>
  <si>
    <t>Уточненные годовые назначения,                                                               руб.</t>
  </si>
  <si>
    <t>к первоначальным годовым назначениям</t>
  </si>
  <si>
    <t>к уточненным годовым назначениям</t>
  </si>
  <si>
    <t>5=4/2*100</t>
  </si>
  <si>
    <t>6=4/3*100</t>
  </si>
  <si>
    <t>Уточненные годовые назначения прошлого года, руб.</t>
  </si>
  <si>
    <t>Изменение % исполнения к уточненным годовым назначениям</t>
  </si>
  <si>
    <t>11=10/8*100</t>
  </si>
  <si>
    <t>12=10/9*100</t>
  </si>
  <si>
    <t>14=4/10*100</t>
  </si>
  <si>
    <t>15=6-12</t>
  </si>
  <si>
    <t>Информация об исполнении за 10 месяцев 2016 года в разрезе муниципальных программ</t>
  </si>
  <si>
    <t>за 10 месяцев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</si>
</sst>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/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workbookViewId="0">
      <selection activeCell="A4" sqref="A4:A6"/>
    </sheetView>
  </sheetViews>
  <sheetFormatPr defaultRowHeight="15" x14ac:dyDescent="0.25"/>
  <cols>
    <col min="1" max="1" width="43" customWidth="1"/>
    <col min="2" max="2" width="0" hidden="1" customWidth="1"/>
    <col min="3" max="3" width="14.140625" customWidth="1"/>
    <col min="4" max="4" width="15.140625" customWidth="1"/>
    <col min="5" max="5" width="15.42578125" customWidth="1"/>
    <col min="6" max="6" width="9.85546875" customWidth="1"/>
    <col min="7" max="7" width="9.7109375" customWidth="1"/>
    <col min="9" max="9" width="15" customWidth="1"/>
    <col min="10" max="10" width="17.28515625" customWidth="1"/>
    <col min="11" max="11" width="17.7109375" customWidth="1"/>
    <col min="16" max="16" width="10.28515625" customWidth="1"/>
  </cols>
  <sheetData>
    <row r="1" spans="1:16" ht="21" x14ac:dyDescent="0.35">
      <c r="A1" s="23" t="s">
        <v>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1"/>
    </row>
    <row r="2" spans="1:16" ht="18.75" x14ac:dyDescent="0.3">
      <c r="A2" s="25" t="s">
        <v>43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1"/>
    </row>
    <row r="3" spans="1:16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27" t="s">
        <v>1</v>
      </c>
      <c r="B4" s="27" t="s">
        <v>0</v>
      </c>
      <c r="C4" s="29" t="s">
        <v>44</v>
      </c>
      <c r="D4" s="30"/>
      <c r="E4" s="30"/>
      <c r="F4" s="30"/>
      <c r="G4" s="30"/>
      <c r="H4" s="31"/>
      <c r="I4" s="32" t="s">
        <v>31</v>
      </c>
      <c r="J4" s="29" t="s">
        <v>5</v>
      </c>
      <c r="K4" s="35"/>
      <c r="L4" s="35"/>
      <c r="M4" s="35"/>
      <c r="N4" s="35"/>
      <c r="O4" s="35"/>
      <c r="P4" s="36"/>
    </row>
    <row r="5" spans="1:16" ht="21.75" customHeight="1" x14ac:dyDescent="0.25">
      <c r="A5" s="27"/>
      <c r="B5" s="27"/>
      <c r="C5" s="37" t="s">
        <v>31</v>
      </c>
      <c r="D5" s="37" t="s">
        <v>32</v>
      </c>
      <c r="E5" s="37" t="s">
        <v>10</v>
      </c>
      <c r="F5" s="29" t="s">
        <v>3</v>
      </c>
      <c r="G5" s="36"/>
      <c r="H5" s="32" t="s">
        <v>4</v>
      </c>
      <c r="I5" s="33"/>
      <c r="J5" s="32" t="s">
        <v>37</v>
      </c>
      <c r="K5" s="32" t="s">
        <v>11</v>
      </c>
      <c r="L5" s="40" t="s">
        <v>6</v>
      </c>
      <c r="M5" s="41"/>
      <c r="N5" s="16"/>
      <c r="O5" s="16"/>
      <c r="P5" s="16"/>
    </row>
    <row r="6" spans="1:16" ht="102" x14ac:dyDescent="0.25">
      <c r="A6" s="28"/>
      <c r="B6" s="28"/>
      <c r="C6" s="38"/>
      <c r="D6" s="38"/>
      <c r="E6" s="38"/>
      <c r="F6" s="22" t="s">
        <v>33</v>
      </c>
      <c r="G6" s="22" t="s">
        <v>34</v>
      </c>
      <c r="H6" s="39"/>
      <c r="I6" s="34"/>
      <c r="J6" s="34"/>
      <c r="K6" s="34"/>
      <c r="L6" s="22" t="s">
        <v>33</v>
      </c>
      <c r="M6" s="22" t="s">
        <v>34</v>
      </c>
      <c r="N6" s="22" t="s">
        <v>7</v>
      </c>
      <c r="O6" s="22" t="s">
        <v>8</v>
      </c>
      <c r="P6" s="22" t="s">
        <v>38</v>
      </c>
    </row>
    <row r="7" spans="1:16" ht="25.5" x14ac:dyDescent="0.25">
      <c r="A7" s="21">
        <v>1</v>
      </c>
      <c r="B7" s="21"/>
      <c r="C7" s="17">
        <v>2</v>
      </c>
      <c r="D7" s="18">
        <v>3</v>
      </c>
      <c r="E7" s="19">
        <v>4</v>
      </c>
      <c r="F7" s="22" t="s">
        <v>35</v>
      </c>
      <c r="G7" s="22" t="s">
        <v>36</v>
      </c>
      <c r="H7" s="22">
        <v>7</v>
      </c>
      <c r="I7" s="22">
        <v>8</v>
      </c>
      <c r="J7" s="22">
        <v>9</v>
      </c>
      <c r="K7" s="22">
        <v>10</v>
      </c>
      <c r="L7" s="22" t="s">
        <v>39</v>
      </c>
      <c r="M7" s="22" t="s">
        <v>40</v>
      </c>
      <c r="N7" s="22">
        <v>13</v>
      </c>
      <c r="O7" s="22" t="s">
        <v>41</v>
      </c>
      <c r="P7" s="22" t="s">
        <v>42</v>
      </c>
    </row>
    <row r="8" spans="1:16" ht="24.75" customHeight="1" x14ac:dyDescent="0.25">
      <c r="A8" s="10" t="s">
        <v>17</v>
      </c>
      <c r="B8" s="11"/>
      <c r="C8" s="12">
        <f>SUM(C9:C27)</f>
        <v>383152300</v>
      </c>
      <c r="D8" s="12">
        <f>SUM(D9:D27)</f>
        <v>732591586.61000013</v>
      </c>
      <c r="E8" s="12">
        <f>SUM(E9:E27)</f>
        <v>501263139.75</v>
      </c>
      <c r="F8" s="13">
        <f>SUM(E8/C8*100)</f>
        <v>130.82608136503421</v>
      </c>
      <c r="G8" s="13">
        <f>SUM(E8/D8*100)</f>
        <v>68.423272790989714</v>
      </c>
      <c r="H8" s="12">
        <v>100</v>
      </c>
      <c r="I8" s="12">
        <f>SUM(I9:I27)</f>
        <v>383940700</v>
      </c>
      <c r="J8" s="14">
        <f>SUM(J9:J26)</f>
        <v>506496760.14999992</v>
      </c>
      <c r="K8" s="14">
        <f>SUM(K9:K26)</f>
        <v>338645270.76999998</v>
      </c>
      <c r="L8" s="13">
        <f>SUM(K8/I8*100)</f>
        <v>88.202493450160404</v>
      </c>
      <c r="M8" s="13">
        <f>SUM(K8/J8*100)</f>
        <v>66.860303443937056</v>
      </c>
      <c r="N8" s="12">
        <v>100</v>
      </c>
      <c r="O8" s="13">
        <f>SUM(E8/K8*100)</f>
        <v>148.0201210577207</v>
      </c>
      <c r="P8" s="13">
        <f>SUM(G8-M8)</f>
        <v>1.5629693470526576</v>
      </c>
    </row>
    <row r="9" spans="1:16" ht="51.75" customHeight="1" x14ac:dyDescent="0.25">
      <c r="A9" s="2" t="s">
        <v>9</v>
      </c>
      <c r="B9" s="21"/>
      <c r="C9" s="3">
        <v>225878600</v>
      </c>
      <c r="D9" s="3">
        <v>227414669</v>
      </c>
      <c r="E9" s="3">
        <v>180707808.88999999</v>
      </c>
      <c r="F9" s="4">
        <f>SUM(E9/C9*100)</f>
        <v>80.002182096931705</v>
      </c>
      <c r="G9" s="4">
        <f>SUM(E9/D9*100)</f>
        <v>79.461808547627143</v>
      </c>
      <c r="H9" s="3">
        <f>SUM(E9/E8*100)</f>
        <v>36.05048816877423</v>
      </c>
      <c r="I9" s="3">
        <v>217244600</v>
      </c>
      <c r="J9" s="7">
        <v>213887991.53999999</v>
      </c>
      <c r="K9" s="7">
        <v>172557662.91999999</v>
      </c>
      <c r="L9" s="20">
        <f>SUM(K9/I9*100)</f>
        <v>79.43012757048966</v>
      </c>
      <c r="M9" s="4">
        <f>SUM(K9/J9*100)</f>
        <v>80.676648407224548</v>
      </c>
      <c r="N9" s="3">
        <f>SUM(K9/K8*100)</f>
        <v>50.955285017754505</v>
      </c>
      <c r="O9" s="4">
        <f>SUM(E9/K9*100)</f>
        <v>104.72314345945826</v>
      </c>
      <c r="P9" s="4">
        <f>SUM(G9-M9)</f>
        <v>-1.2148398595974044</v>
      </c>
    </row>
    <row r="10" spans="1:16" ht="48.75" customHeight="1" x14ac:dyDescent="0.25">
      <c r="A10" s="2" t="s">
        <v>12</v>
      </c>
      <c r="B10" s="5"/>
      <c r="C10" s="7">
        <v>2740800</v>
      </c>
      <c r="D10" s="3">
        <v>3068844.26</v>
      </c>
      <c r="E10" s="7">
        <v>2479903.1</v>
      </c>
      <c r="F10" s="20">
        <f>SUM(E10/C10*100)</f>
        <v>90.480994600116759</v>
      </c>
      <c r="G10" s="4">
        <f t="shared" ref="G10:G27" si="0">SUM(E10/D10*100)</f>
        <v>80.809024176417495</v>
      </c>
      <c r="H10" s="3">
        <v>0.5</v>
      </c>
      <c r="I10" s="3">
        <v>2850700</v>
      </c>
      <c r="J10" s="7">
        <v>2674911.31</v>
      </c>
      <c r="K10" s="7">
        <v>1998776.6</v>
      </c>
      <c r="L10" s="20">
        <f>SUM(K10/I10*100)</f>
        <v>70.115290981162531</v>
      </c>
      <c r="M10" s="4">
        <f t="shared" ref="M10:M26" si="1">SUM(K10/J10*100)</f>
        <v>74.723098015537573</v>
      </c>
      <c r="N10" s="3">
        <f>SUM(K10/K8*100)</f>
        <v>0.59022722964807706</v>
      </c>
      <c r="O10" s="4">
        <f t="shared" ref="O10:O24" si="2">SUM(E10/K10*100)</f>
        <v>124.07104926083285</v>
      </c>
      <c r="P10" s="4">
        <f t="shared" ref="P10:P27" si="3">SUM(G10-M10)</f>
        <v>6.0859261608799216</v>
      </c>
    </row>
    <row r="11" spans="1:16" ht="66" customHeight="1" x14ac:dyDescent="0.25">
      <c r="A11" s="2" t="s">
        <v>18</v>
      </c>
      <c r="B11" s="5"/>
      <c r="C11" s="7">
        <v>5104300</v>
      </c>
      <c r="D11" s="3">
        <v>3385542.8</v>
      </c>
      <c r="E11" s="7">
        <v>2933887.34</v>
      </c>
      <c r="F11" s="20">
        <f t="shared" ref="F11:F24" si="4">SUM(E11/C11*100)</f>
        <v>57.478740277804988</v>
      </c>
      <c r="G11" s="4">
        <f t="shared" si="0"/>
        <v>86.659289612289058</v>
      </c>
      <c r="H11" s="3">
        <f>SUM(E11/E8*100)</f>
        <v>0.58529883954029549</v>
      </c>
      <c r="I11" s="3">
        <v>8876300</v>
      </c>
      <c r="J11" s="7">
        <v>8413734</v>
      </c>
      <c r="K11" s="7">
        <v>5184657.8099999996</v>
      </c>
      <c r="L11" s="20">
        <f t="shared" ref="L11:L26" si="5">SUM(K11/I11*100)</f>
        <v>58.410123700190383</v>
      </c>
      <c r="M11" s="4">
        <f t="shared" si="1"/>
        <v>61.621365852545374</v>
      </c>
      <c r="N11" s="3">
        <f>SUM(K11/K8*100)</f>
        <v>1.5309996204025833</v>
      </c>
      <c r="O11" s="4">
        <f t="shared" si="2"/>
        <v>56.587868428678419</v>
      </c>
      <c r="P11" s="4">
        <f t="shared" si="3"/>
        <v>25.037923759743684</v>
      </c>
    </row>
    <row r="12" spans="1:16" ht="81" customHeight="1" x14ac:dyDescent="0.25">
      <c r="A12" s="2" t="s">
        <v>13</v>
      </c>
      <c r="B12" s="5"/>
      <c r="C12" s="7">
        <v>13969600</v>
      </c>
      <c r="D12" s="6">
        <v>16312508.859999999</v>
      </c>
      <c r="E12" s="3">
        <v>11799216.279999999</v>
      </c>
      <c r="F12" s="20">
        <f t="shared" si="4"/>
        <v>84.463522792349096</v>
      </c>
      <c r="G12" s="4">
        <f t="shared" si="0"/>
        <v>72.332321050460408</v>
      </c>
      <c r="H12" s="3">
        <f>SUM(E12/E8*100)</f>
        <v>2.3538966551350136</v>
      </c>
      <c r="I12" s="3">
        <v>21578800</v>
      </c>
      <c r="J12" s="7">
        <v>25515341.280000001</v>
      </c>
      <c r="K12" s="7">
        <v>19834431.77</v>
      </c>
      <c r="L12" s="20">
        <f t="shared" si="5"/>
        <v>91.916287142936582</v>
      </c>
      <c r="M12" s="4">
        <f t="shared" si="1"/>
        <v>77.73531834178155</v>
      </c>
      <c r="N12" s="3">
        <f>SUM(K12/K8*100)</f>
        <v>5.8569935805987043</v>
      </c>
      <c r="O12" s="4">
        <f t="shared" si="2"/>
        <v>59.488552113938375</v>
      </c>
      <c r="P12" s="4">
        <f t="shared" si="3"/>
        <v>-5.4029972913211424</v>
      </c>
    </row>
    <row r="13" spans="1:16" ht="48.75" customHeight="1" x14ac:dyDescent="0.25">
      <c r="A13" s="2" t="s">
        <v>14</v>
      </c>
      <c r="B13" s="5"/>
      <c r="C13" s="7">
        <v>318900</v>
      </c>
      <c r="D13" s="6">
        <v>323104.31</v>
      </c>
      <c r="E13" s="7">
        <v>323064.7</v>
      </c>
      <c r="F13" s="20">
        <f t="shared" si="4"/>
        <v>101.30595798055818</v>
      </c>
      <c r="G13" s="4">
        <f t="shared" si="0"/>
        <v>99.987740801105389</v>
      </c>
      <c r="H13" s="3">
        <f>SUM(E13/E8*100)</f>
        <v>6.4450120980594203E-2</v>
      </c>
      <c r="I13" s="3">
        <v>300600</v>
      </c>
      <c r="J13" s="7">
        <v>302890.77</v>
      </c>
      <c r="K13" s="7">
        <v>270420.45</v>
      </c>
      <c r="L13" s="20">
        <f t="shared" si="5"/>
        <v>89.960229540918164</v>
      </c>
      <c r="M13" s="4">
        <f t="shared" si="1"/>
        <v>89.279858214233471</v>
      </c>
      <c r="N13" s="3">
        <f>SUM(K13/K8*100)</f>
        <v>7.9853602970780396E-2</v>
      </c>
      <c r="O13" s="4">
        <f t="shared" si="2"/>
        <v>119.46755506101702</v>
      </c>
      <c r="P13" s="4">
        <f t="shared" si="3"/>
        <v>10.707882586871918</v>
      </c>
    </row>
    <row r="14" spans="1:16" ht="51" customHeight="1" x14ac:dyDescent="0.25">
      <c r="A14" s="2" t="s">
        <v>15</v>
      </c>
      <c r="B14" s="5"/>
      <c r="C14" s="7">
        <v>351700</v>
      </c>
      <c r="D14" s="7">
        <v>536903.53</v>
      </c>
      <c r="E14" s="7">
        <v>536903.53</v>
      </c>
      <c r="F14" s="20">
        <f t="shared" si="4"/>
        <v>152.65951947682686</v>
      </c>
      <c r="G14" s="4">
        <f t="shared" si="0"/>
        <v>100</v>
      </c>
      <c r="H14" s="3">
        <f>SUM(E14/E8*100)</f>
        <v>0.10711011590993412</v>
      </c>
      <c r="I14" s="3">
        <v>1070100</v>
      </c>
      <c r="J14" s="7">
        <v>1070100</v>
      </c>
      <c r="K14" s="3">
        <v>659000</v>
      </c>
      <c r="L14" s="20">
        <f t="shared" si="5"/>
        <v>61.583029623399689</v>
      </c>
      <c r="M14" s="4">
        <f t="shared" si="1"/>
        <v>61.583029623399689</v>
      </c>
      <c r="N14" s="3">
        <v>0.2</v>
      </c>
      <c r="O14" s="4">
        <f t="shared" si="2"/>
        <v>81.472462822458269</v>
      </c>
      <c r="P14" s="4">
        <f t="shared" si="3"/>
        <v>38.416970376600311</v>
      </c>
    </row>
    <row r="15" spans="1:16" ht="46.5" customHeight="1" x14ac:dyDescent="0.25">
      <c r="A15" s="2" t="s">
        <v>16</v>
      </c>
      <c r="B15" s="5"/>
      <c r="C15" s="7">
        <v>43706500</v>
      </c>
      <c r="D15" s="7">
        <v>102715311.26000001</v>
      </c>
      <c r="E15" s="7">
        <v>89662283.090000004</v>
      </c>
      <c r="F15" s="20">
        <f t="shared" si="4"/>
        <v>205.1463354192168</v>
      </c>
      <c r="G15" s="4">
        <f t="shared" si="0"/>
        <v>87.292032697092949</v>
      </c>
      <c r="H15" s="3">
        <f>SUM(E15/E8*100)</f>
        <v>17.887268378584185</v>
      </c>
      <c r="I15" s="3">
        <v>45073000</v>
      </c>
      <c r="J15" s="7">
        <v>121490081.86</v>
      </c>
      <c r="K15" s="7">
        <v>37512446.840000004</v>
      </c>
      <c r="L15" s="20">
        <f t="shared" si="5"/>
        <v>83.225981940407792</v>
      </c>
      <c r="M15" s="4">
        <f t="shared" si="1"/>
        <v>30.876962354200856</v>
      </c>
      <c r="N15" s="3">
        <f>SUM(K15/K8*100)</f>
        <v>11.07720971703089</v>
      </c>
      <c r="O15" s="4">
        <f t="shared" si="2"/>
        <v>239.02008704586009</v>
      </c>
      <c r="P15" s="4">
        <f t="shared" si="3"/>
        <v>56.415070342892093</v>
      </c>
    </row>
    <row r="16" spans="1:16" ht="53.25" customHeight="1" x14ac:dyDescent="0.25">
      <c r="A16" s="2" t="s">
        <v>19</v>
      </c>
      <c r="B16" s="5"/>
      <c r="C16" s="7">
        <v>4805800</v>
      </c>
      <c r="D16" s="7">
        <v>5502613</v>
      </c>
      <c r="E16" s="7">
        <v>3605428.1</v>
      </c>
      <c r="F16" s="20">
        <f t="shared" si="4"/>
        <v>75.022433309750724</v>
      </c>
      <c r="G16" s="4">
        <f t="shared" si="0"/>
        <v>65.52210922338169</v>
      </c>
      <c r="H16" s="3">
        <f>SUM(E16/E8*100)</f>
        <v>0.71926854661569006</v>
      </c>
      <c r="I16" s="3">
        <v>4963700</v>
      </c>
      <c r="J16" s="7">
        <v>4965770</v>
      </c>
      <c r="K16" s="7">
        <v>3434161.16</v>
      </c>
      <c r="L16" s="20">
        <f t="shared" si="5"/>
        <v>69.185510002619026</v>
      </c>
      <c r="M16" s="4">
        <f t="shared" si="1"/>
        <v>69.156669761185071</v>
      </c>
      <c r="N16" s="3">
        <f>SUM(K16/K8*100)</f>
        <v>1.0140880314647602</v>
      </c>
      <c r="O16" s="4">
        <f t="shared" si="2"/>
        <v>104.98715500002918</v>
      </c>
      <c r="P16" s="4">
        <f t="shared" si="3"/>
        <v>-3.634560537803381</v>
      </c>
    </row>
    <row r="17" spans="1:16" ht="48.75" customHeight="1" x14ac:dyDescent="0.25">
      <c r="A17" s="2" t="s">
        <v>20</v>
      </c>
      <c r="B17" s="5"/>
      <c r="C17" s="7">
        <v>38435600</v>
      </c>
      <c r="D17" s="7">
        <v>32202057.800000001</v>
      </c>
      <c r="E17" s="7">
        <v>24371768.66</v>
      </c>
      <c r="F17" s="20">
        <f t="shared" si="4"/>
        <v>63.409361789590903</v>
      </c>
      <c r="G17" s="4">
        <f t="shared" si="0"/>
        <v>75.68388582918449</v>
      </c>
      <c r="H17" s="3">
        <f>SUM(E17/E8*100)</f>
        <v>4.8620707822552394</v>
      </c>
      <c r="I17" s="3">
        <v>30624300</v>
      </c>
      <c r="J17" s="7">
        <v>28710146.18</v>
      </c>
      <c r="K17" s="7">
        <v>24167374.420000002</v>
      </c>
      <c r="L17" s="20">
        <f t="shared" si="5"/>
        <v>78.915679444101585</v>
      </c>
      <c r="M17" s="4">
        <f t="shared" si="1"/>
        <v>84.177120758916317</v>
      </c>
      <c r="N17" s="3">
        <f>SUM(K17/K8*100)</f>
        <v>7.1364866147544461</v>
      </c>
      <c r="O17" s="4">
        <f t="shared" si="2"/>
        <v>100.84574450020045</v>
      </c>
      <c r="P17" s="4">
        <f t="shared" si="3"/>
        <v>-8.4932349297318268</v>
      </c>
    </row>
    <row r="18" spans="1:16" ht="49.5" customHeight="1" x14ac:dyDescent="0.25">
      <c r="A18" s="2" t="s">
        <v>21</v>
      </c>
      <c r="B18" s="5"/>
      <c r="C18" s="7">
        <v>11881600</v>
      </c>
      <c r="D18" s="7">
        <v>12085040.26</v>
      </c>
      <c r="E18" s="7">
        <v>10307581</v>
      </c>
      <c r="F18" s="20">
        <f t="shared" si="4"/>
        <v>86.752465997845405</v>
      </c>
      <c r="G18" s="4">
        <f t="shared" si="0"/>
        <v>85.292070015826326</v>
      </c>
      <c r="H18" s="3">
        <f>SUM(E18/E8*100)</f>
        <v>2.0563213575091126</v>
      </c>
      <c r="I18" s="3">
        <v>12056600</v>
      </c>
      <c r="J18" s="7">
        <v>30326063</v>
      </c>
      <c r="K18" s="7">
        <v>15751751.210000001</v>
      </c>
      <c r="L18" s="20">
        <f t="shared" si="5"/>
        <v>130.64836861138298</v>
      </c>
      <c r="M18" s="4">
        <f t="shared" si="1"/>
        <v>51.941299502015816</v>
      </c>
      <c r="N18" s="3">
        <f>SUM(K18/K8*100)</f>
        <v>4.6514015016906063</v>
      </c>
      <c r="O18" s="4">
        <f t="shared" si="2"/>
        <v>65.437682849232857</v>
      </c>
      <c r="P18" s="4">
        <f t="shared" si="3"/>
        <v>33.350770513810509</v>
      </c>
    </row>
    <row r="19" spans="1:16" ht="48.75" customHeight="1" x14ac:dyDescent="0.25">
      <c r="A19" s="2" t="s">
        <v>22</v>
      </c>
      <c r="B19" s="5"/>
      <c r="C19" s="7">
        <v>12829800</v>
      </c>
      <c r="D19" s="7">
        <v>23228150.739999998</v>
      </c>
      <c r="E19" s="7">
        <v>22527962.350000001</v>
      </c>
      <c r="F19" s="20">
        <f t="shared" si="4"/>
        <v>175.59090827604484</v>
      </c>
      <c r="G19" s="4">
        <f t="shared" si="0"/>
        <v>96.98560424444706</v>
      </c>
      <c r="H19" s="3">
        <v>4.5</v>
      </c>
      <c r="I19" s="3">
        <v>11926300</v>
      </c>
      <c r="J19" s="7">
        <v>22721329.219999999</v>
      </c>
      <c r="K19" s="7">
        <v>18445229.190000001</v>
      </c>
      <c r="L19" s="20">
        <f t="shared" si="5"/>
        <v>154.66011411753854</v>
      </c>
      <c r="M19" s="4">
        <f t="shared" si="1"/>
        <v>81.180238230798381</v>
      </c>
      <c r="N19" s="3">
        <f>SUM(K19/K8*100)</f>
        <v>5.446770051759434</v>
      </c>
      <c r="O19" s="4">
        <f t="shared" si="2"/>
        <v>122.13435852677523</v>
      </c>
      <c r="P19" s="4">
        <f t="shared" si="3"/>
        <v>15.80536601364868</v>
      </c>
    </row>
    <row r="20" spans="1:16" ht="51" customHeight="1" x14ac:dyDescent="0.25">
      <c r="A20" s="2" t="s">
        <v>23</v>
      </c>
      <c r="B20" s="5"/>
      <c r="C20" s="7">
        <v>1120000</v>
      </c>
      <c r="D20" s="7">
        <v>962710.58</v>
      </c>
      <c r="E20" s="7">
        <v>676391.07</v>
      </c>
      <c r="F20" s="20">
        <f t="shared" si="4"/>
        <v>60.392059821428568</v>
      </c>
      <c r="G20" s="4">
        <f t="shared" si="0"/>
        <v>70.259025303326368</v>
      </c>
      <c r="H20" s="3">
        <v>0.14000000000000001</v>
      </c>
      <c r="I20" s="3">
        <v>1272700</v>
      </c>
      <c r="J20" s="7">
        <v>1648134.31</v>
      </c>
      <c r="K20" s="7">
        <v>950070.98</v>
      </c>
      <c r="L20" s="20">
        <f t="shared" si="5"/>
        <v>74.650033786438271</v>
      </c>
      <c r="M20" s="4">
        <f t="shared" si="1"/>
        <v>57.645240089686624</v>
      </c>
      <c r="N20" s="3">
        <f>SUM(K20/K8*100)</f>
        <v>0.28055049398438703</v>
      </c>
      <c r="O20" s="4">
        <f t="shared" si="2"/>
        <v>71.193740703457749</v>
      </c>
      <c r="P20" s="4">
        <f t="shared" si="3"/>
        <v>12.613785213639744</v>
      </c>
    </row>
    <row r="21" spans="1:16" ht="51.75" customHeight="1" x14ac:dyDescent="0.25">
      <c r="A21" s="2" t="s">
        <v>24</v>
      </c>
      <c r="B21" s="5"/>
      <c r="C21" s="7">
        <v>12414000</v>
      </c>
      <c r="D21" s="7">
        <v>12347765.859999999</v>
      </c>
      <c r="E21" s="7">
        <v>8792606.6799999997</v>
      </c>
      <c r="F21" s="20">
        <f t="shared" si="4"/>
        <v>70.828151119703548</v>
      </c>
      <c r="G21" s="4">
        <f t="shared" si="0"/>
        <v>71.208077474834781</v>
      </c>
      <c r="H21" s="3">
        <f>SUM(E21/E8*100)</f>
        <v>1.7540900143555787</v>
      </c>
      <c r="I21" s="3">
        <v>12898100</v>
      </c>
      <c r="J21" s="7">
        <v>13767940.27</v>
      </c>
      <c r="K21" s="7">
        <v>9516369.1099999994</v>
      </c>
      <c r="L21" s="20">
        <f t="shared" si="5"/>
        <v>73.781170172350969</v>
      </c>
      <c r="M21" s="4">
        <f t="shared" si="1"/>
        <v>69.119773352996972</v>
      </c>
      <c r="N21" s="3">
        <f>SUM(K21/K8*100)</f>
        <v>2.8101290439881255</v>
      </c>
      <c r="O21" s="4">
        <f t="shared" si="2"/>
        <v>92.394552779174404</v>
      </c>
      <c r="P21" s="4">
        <f t="shared" si="3"/>
        <v>2.0883041218378082</v>
      </c>
    </row>
    <row r="22" spans="1:16" ht="50.25" customHeight="1" x14ac:dyDescent="0.25">
      <c r="A22" s="2" t="s">
        <v>25</v>
      </c>
      <c r="B22" s="5"/>
      <c r="C22" s="7">
        <v>274000</v>
      </c>
      <c r="D22" s="7">
        <v>74000</v>
      </c>
      <c r="E22" s="7">
        <v>49500</v>
      </c>
      <c r="F22" s="20">
        <f t="shared" si="4"/>
        <v>18.065693430656935</v>
      </c>
      <c r="G22" s="4">
        <f t="shared" si="0"/>
        <v>66.891891891891902</v>
      </c>
      <c r="H22" s="3">
        <f>SUM(E22/E8*100)</f>
        <v>9.875052856407442E-3</v>
      </c>
      <c r="I22" s="3">
        <v>270000</v>
      </c>
      <c r="J22" s="7">
        <v>70000</v>
      </c>
      <c r="K22" s="7">
        <v>46250</v>
      </c>
      <c r="L22" s="20">
        <f t="shared" si="5"/>
        <v>17.12962962962963</v>
      </c>
      <c r="M22" s="4">
        <f t="shared" si="1"/>
        <v>66.071428571428569</v>
      </c>
      <c r="N22" s="3">
        <f>SUM(K22/K8*100)</f>
        <v>1.3657358892046046E-2</v>
      </c>
      <c r="O22" s="4">
        <f t="shared" si="2"/>
        <v>107.02702702702702</v>
      </c>
      <c r="P22" s="4">
        <f t="shared" si="3"/>
        <v>0.82046332046333248</v>
      </c>
    </row>
    <row r="23" spans="1:16" ht="49.5" customHeight="1" x14ac:dyDescent="0.25">
      <c r="A23" s="2" t="s">
        <v>26</v>
      </c>
      <c r="B23" s="5"/>
      <c r="C23" s="7">
        <v>161900</v>
      </c>
      <c r="D23" s="7">
        <v>161900</v>
      </c>
      <c r="E23" s="3">
        <v>99990</v>
      </c>
      <c r="F23" s="20">
        <f t="shared" si="4"/>
        <v>61.760345892526246</v>
      </c>
      <c r="G23" s="4">
        <f t="shared" si="0"/>
        <v>61.760345892526246</v>
      </c>
      <c r="H23" s="4"/>
      <c r="I23" s="3">
        <v>184000</v>
      </c>
      <c r="J23" s="7">
        <v>1035244.64</v>
      </c>
      <c r="K23" s="7">
        <v>620637.14</v>
      </c>
      <c r="L23" s="20">
        <f t="shared" si="5"/>
        <v>337.30279347826087</v>
      </c>
      <c r="M23" s="4">
        <f t="shared" si="1"/>
        <v>59.950770670012844</v>
      </c>
      <c r="N23" s="3">
        <f>SUM(K23/K8*100)</f>
        <v>0.18327057649109246</v>
      </c>
      <c r="O23" s="4">
        <f t="shared" si="2"/>
        <v>16.110863104325336</v>
      </c>
      <c r="P23" s="4">
        <f>SUM(G23-M23)</f>
        <v>1.8095752225134021</v>
      </c>
    </row>
    <row r="24" spans="1:16" ht="98.25" customHeight="1" x14ac:dyDescent="0.25">
      <c r="A24" s="2" t="s">
        <v>27</v>
      </c>
      <c r="B24" s="5"/>
      <c r="C24" s="7">
        <v>9137200</v>
      </c>
      <c r="D24" s="7">
        <v>9650890</v>
      </c>
      <c r="E24" s="7">
        <v>7659776.0199999996</v>
      </c>
      <c r="F24" s="20">
        <f t="shared" si="4"/>
        <v>83.830670446088519</v>
      </c>
      <c r="G24" s="4">
        <f t="shared" si="0"/>
        <v>79.368597300352604</v>
      </c>
      <c r="H24" s="3">
        <f>SUM(E24/E8*100)</f>
        <v>1.5280948094089337</v>
      </c>
      <c r="I24" s="3">
        <v>9696600</v>
      </c>
      <c r="J24" s="7">
        <v>9285081.7699999996</v>
      </c>
      <c r="K24" s="7">
        <v>7294870.9400000004</v>
      </c>
      <c r="L24" s="20">
        <f t="shared" si="5"/>
        <v>75.23122475919395</v>
      </c>
      <c r="M24" s="4">
        <f t="shared" si="1"/>
        <v>78.565500236838531</v>
      </c>
      <c r="N24" s="3">
        <f>SUM(K24/K8*100)</f>
        <v>2.1541334161889147</v>
      </c>
      <c r="O24" s="4">
        <f t="shared" si="2"/>
        <v>105.0022143366391</v>
      </c>
      <c r="P24" s="4">
        <f t="shared" si="3"/>
        <v>0.80309706351407328</v>
      </c>
    </row>
    <row r="25" spans="1:16" ht="51" customHeight="1" x14ac:dyDescent="0.25">
      <c r="A25" s="2" t="s">
        <v>28</v>
      </c>
      <c r="B25" s="5"/>
      <c r="C25" s="15"/>
      <c r="D25" s="7">
        <v>110000</v>
      </c>
      <c r="E25" s="15"/>
      <c r="F25" s="20"/>
      <c r="G25" s="4"/>
      <c r="H25" s="4"/>
      <c r="I25" s="3">
        <v>3029300</v>
      </c>
      <c r="J25" s="7">
        <v>20587000</v>
      </c>
      <c r="K25" s="7">
        <v>20396160.23</v>
      </c>
      <c r="L25" s="20">
        <f t="shared" si="5"/>
        <v>673.29614861519167</v>
      </c>
      <c r="M25" s="4">
        <f t="shared" si="1"/>
        <v>99.073008354787007</v>
      </c>
      <c r="N25" s="3">
        <f>SUM(K25/K8*100)</f>
        <v>6.022868762827815</v>
      </c>
      <c r="O25" s="9"/>
      <c r="P25" s="4">
        <f t="shared" si="3"/>
        <v>-99.073008354787007</v>
      </c>
    </row>
    <row r="26" spans="1:16" ht="63.75" customHeight="1" x14ac:dyDescent="0.25">
      <c r="A26" s="2" t="s">
        <v>29</v>
      </c>
      <c r="B26" s="5"/>
      <c r="C26" s="7">
        <v>22000</v>
      </c>
      <c r="D26" s="7">
        <v>120500</v>
      </c>
      <c r="E26" s="15"/>
      <c r="F26" s="20"/>
      <c r="G26" s="4"/>
      <c r="H26" s="4"/>
      <c r="I26" s="3">
        <v>25000</v>
      </c>
      <c r="J26" s="7">
        <v>25000</v>
      </c>
      <c r="K26" s="3">
        <v>5000</v>
      </c>
      <c r="L26" s="20">
        <f t="shared" si="5"/>
        <v>20</v>
      </c>
      <c r="M26" s="4">
        <f t="shared" si="1"/>
        <v>20</v>
      </c>
      <c r="N26" s="3">
        <f>SUM(K26/K8*100)</f>
        <v>1.4764712315725455E-3</v>
      </c>
      <c r="O26" s="9"/>
      <c r="P26" s="4">
        <f t="shared" si="3"/>
        <v>-20</v>
      </c>
    </row>
    <row r="27" spans="1:16" ht="109.5" customHeight="1" x14ac:dyDescent="0.25">
      <c r="A27" s="2" t="s">
        <v>30</v>
      </c>
      <c r="B27" s="5"/>
      <c r="C27" s="15"/>
      <c r="D27" s="7">
        <v>282389074.35000002</v>
      </c>
      <c r="E27" s="7">
        <v>134729068.94</v>
      </c>
      <c r="F27" s="20"/>
      <c r="G27" s="4">
        <f t="shared" si="0"/>
        <v>47.710439665598905</v>
      </c>
      <c r="H27" s="3">
        <f>SUM(E27/E8*100)</f>
        <v>26.877912668223473</v>
      </c>
      <c r="I27" s="3"/>
      <c r="J27" s="15"/>
      <c r="K27" s="15"/>
      <c r="L27" s="20"/>
      <c r="M27" s="8"/>
      <c r="N27" s="3"/>
      <c r="O27" s="9"/>
      <c r="P27" s="4">
        <f t="shared" si="3"/>
        <v>47.710439665598905</v>
      </c>
    </row>
  </sheetData>
  <mergeCells count="15">
    <mergeCell ref="A1:O1"/>
    <mergeCell ref="A2:O2"/>
    <mergeCell ref="A4:A6"/>
    <mergeCell ref="B4:B6"/>
    <mergeCell ref="C4:H4"/>
    <mergeCell ref="I4:I6"/>
    <mergeCell ref="J4:P4"/>
    <mergeCell ref="C5:C6"/>
    <mergeCell ref="D5:D6"/>
    <mergeCell ref="E5:E6"/>
    <mergeCell ref="F5:G5"/>
    <mergeCell ref="H5:H6"/>
    <mergeCell ref="J5:J6"/>
    <mergeCell ref="K5:K6"/>
    <mergeCell ref="L5:M5"/>
  </mergeCells>
  <pageMargins left="0.70866141732283472" right="0.70866141732283472" top="0.74803149606299213" bottom="0.74803149606299213" header="0.31496062992125984" footer="0.31496062992125984"/>
  <pageSetup paperSize="9" scale="6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10 месяцев 2016г.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fu5</dc:creator>
  <cp:lastModifiedBy>fu5</cp:lastModifiedBy>
  <cp:lastPrinted>2016-11-03T07:27:47Z</cp:lastPrinted>
  <dcterms:created xsi:type="dcterms:W3CDTF">2016-08-26T05:17:14Z</dcterms:created>
  <dcterms:modified xsi:type="dcterms:W3CDTF">2016-11-03T07:27:54Z</dcterms:modified>
</cp:coreProperties>
</file>