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7895" windowHeight="11190"/>
  </bookViews>
  <sheets>
    <sheet name="Все года" sheetId="1" r:id="rId1"/>
  </sheets>
  <definedNames>
    <definedName name="_xlnm.Print_Titles" localSheetId="0">'Все года'!$4:$6</definedName>
  </definedNames>
  <calcPr calcId="145621"/>
</workbook>
</file>

<file path=xl/calcChain.xml><?xml version="1.0" encoding="utf-8"?>
<calcChain xmlns="http://schemas.openxmlformats.org/spreadsheetml/2006/main">
  <c r="AD785" i="1" l="1"/>
  <c r="AD780" i="1" s="1"/>
  <c r="AD779" i="1" s="1"/>
  <c r="AD778" i="1" s="1"/>
  <c r="AD786" i="1"/>
  <c r="AD767" i="1"/>
  <c r="AD766" i="1" s="1"/>
  <c r="AD765" i="1" s="1"/>
  <c r="AD764" i="1" s="1"/>
  <c r="AD753" i="1"/>
  <c r="AD752" i="1" s="1"/>
  <c r="AD746" i="1" s="1"/>
  <c r="AD739" i="1" s="1"/>
  <c r="AD734" i="1"/>
  <c r="AD733" i="1" s="1"/>
  <c r="AD732" i="1" s="1"/>
  <c r="AD731" i="1" s="1"/>
  <c r="AD693" i="1"/>
  <c r="AD692" i="1"/>
  <c r="AD691" i="1" s="1"/>
  <c r="AD687" i="1" s="1"/>
  <c r="AD679" i="1"/>
  <c r="AD675" i="1" s="1"/>
  <c r="AD674" i="1" l="1"/>
  <c r="AD673" i="1" s="1"/>
  <c r="AD666" i="1"/>
  <c r="AD665" i="1" s="1"/>
  <c r="AD645" i="1" s="1"/>
  <c r="AD641" i="1"/>
  <c r="AD638" i="1" s="1"/>
  <c r="AD637" i="1" s="1"/>
  <c r="AD636" i="1" s="1"/>
  <c r="AD619" i="1" s="1"/>
  <c r="AD590" i="1"/>
  <c r="AD604" i="1"/>
  <c r="AD603" i="1" s="1"/>
  <c r="AD602" i="1" s="1"/>
  <c r="AD600" i="1"/>
  <c r="AD599" i="1" s="1"/>
  <c r="AD585" i="1"/>
  <c r="AD587" i="1"/>
  <c r="AD511" i="1"/>
  <c r="AD510" i="1" s="1"/>
  <c r="AD509" i="1" s="1"/>
  <c r="AD508" i="1" s="1"/>
  <c r="AD507" i="1" s="1"/>
  <c r="AD497" i="1"/>
  <c r="AD496" i="1" s="1"/>
  <c r="AD495" i="1" s="1"/>
  <c r="AD494" i="1" s="1"/>
  <c r="AD493" i="1" s="1"/>
  <c r="AD430" i="1"/>
  <c r="AD429" i="1" s="1"/>
  <c r="AD428" i="1" s="1"/>
  <c r="AD426" i="1"/>
  <c r="AD424" i="1"/>
  <c r="AD420" i="1"/>
  <c r="AD398" i="1"/>
  <c r="AD397" i="1" s="1"/>
  <c r="AD396" i="1" s="1"/>
  <c r="AD391" i="1" s="1"/>
  <c r="AD390" i="1" s="1"/>
  <c r="AD341" i="1"/>
  <c r="AD340" i="1" s="1"/>
  <c r="AD339" i="1" s="1"/>
  <c r="AD338" i="1" s="1"/>
  <c r="AD337" i="1" s="1"/>
  <c r="AD336" i="1" s="1"/>
  <c r="AD310" i="1"/>
  <c r="AD309" i="1" s="1"/>
  <c r="AD306" i="1"/>
  <c r="AD303" i="1"/>
  <c r="AD298" i="1"/>
  <c r="AD294" i="1"/>
  <c r="AD293" i="1" s="1"/>
  <c r="AD292" i="1" s="1"/>
  <c r="AD282" i="1"/>
  <c r="AD281" i="1" s="1"/>
  <c r="AD280" i="1" s="1"/>
  <c r="AD279" i="1" s="1"/>
  <c r="AD278" i="1" s="1"/>
  <c r="AD233" i="1"/>
  <c r="AD232" i="1" s="1"/>
  <c r="AD227" i="1"/>
  <c r="AD219" i="1"/>
  <c r="AD207" i="1"/>
  <c r="AD206" i="1" s="1"/>
  <c r="AD205" i="1" s="1"/>
  <c r="AD196" i="1" s="1"/>
  <c r="AD188" i="1"/>
  <c r="AD187" i="1" s="1"/>
  <c r="AD349" i="1"/>
  <c r="AD348" i="1" s="1"/>
  <c r="AD347" i="1" s="1"/>
  <c r="AD346" i="1" s="1"/>
  <c r="AD345" i="1" s="1"/>
  <c r="AD344" i="1" s="1"/>
  <c r="AD379" i="1"/>
  <c r="AD378" i="1" s="1"/>
  <c r="AD377" i="1" s="1"/>
  <c r="AD376" i="1" s="1"/>
  <c r="AD375" i="1" s="1"/>
  <c r="AD374" i="1" s="1"/>
  <c r="AD373" i="1" s="1"/>
  <c r="AD598" i="1" l="1"/>
  <c r="AD597" i="1" s="1"/>
  <c r="AD589" i="1" s="1"/>
  <c r="AD618" i="1"/>
  <c r="AD584" i="1"/>
  <c r="AD583" i="1" s="1"/>
  <c r="AD582" i="1" s="1"/>
  <c r="AD576" i="1" s="1"/>
  <c r="AD419" i="1"/>
  <c r="AD418" i="1" s="1"/>
  <c r="AD417" i="1" s="1"/>
  <c r="AD416" i="1" s="1"/>
  <c r="AF416" i="1" s="1"/>
  <c r="AD218" i="1"/>
  <c r="AD217" i="1" s="1"/>
  <c r="AD492" i="1"/>
  <c r="AD297" i="1"/>
  <c r="AD296" i="1" s="1"/>
  <c r="AD291" i="1" s="1"/>
  <c r="AD186" i="1"/>
  <c r="AD185" i="1" s="1"/>
  <c r="AF15" i="1"/>
  <c r="AF16" i="1"/>
  <c r="AF20" i="1"/>
  <c r="AF21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8" i="1"/>
  <c r="AF39" i="1"/>
  <c r="AF40" i="1"/>
  <c r="AF41" i="1"/>
  <c r="AF42" i="1"/>
  <c r="AF43" i="1"/>
  <c r="AF44" i="1"/>
  <c r="AF49" i="1"/>
  <c r="AF50" i="1"/>
  <c r="AF51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5" i="1"/>
  <c r="AF116" i="1"/>
  <c r="AF117" i="1"/>
  <c r="AF118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7" i="1"/>
  <c r="AF188" i="1"/>
  <c r="AF189" i="1"/>
  <c r="AF190" i="1"/>
  <c r="AF191" i="1"/>
  <c r="AF192" i="1"/>
  <c r="AF193" i="1"/>
  <c r="AF194" i="1"/>
  <c r="AF195" i="1"/>
  <c r="AF197" i="1"/>
  <c r="AF198" i="1"/>
  <c r="AF199" i="1"/>
  <c r="AF200" i="1"/>
  <c r="AF201" i="1"/>
  <c r="AF202" i="1"/>
  <c r="AF203" i="1"/>
  <c r="AF204" i="1"/>
  <c r="AF208" i="1"/>
  <c r="AF209" i="1"/>
  <c r="AF211" i="1"/>
  <c r="AF212" i="1"/>
  <c r="AF213" i="1"/>
  <c r="AF215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2" i="1"/>
  <c r="AF293" i="1"/>
  <c r="AF294" i="1"/>
  <c r="AF295" i="1"/>
  <c r="AF298" i="1"/>
  <c r="AF299" i="1"/>
  <c r="AF300" i="1"/>
  <c r="AF301" i="1"/>
  <c r="AF302" i="1"/>
  <c r="AF303" i="1"/>
  <c r="AF304" i="1"/>
  <c r="AF305" i="1"/>
  <c r="AF306" i="1"/>
  <c r="AF307" i="1"/>
  <c r="AF308" i="1"/>
  <c r="AF309" i="1"/>
  <c r="AF310" i="1"/>
  <c r="AF311" i="1"/>
  <c r="AF312" i="1"/>
  <c r="AF313" i="1"/>
  <c r="AF314" i="1"/>
  <c r="AF315" i="1"/>
  <c r="AF316" i="1"/>
  <c r="AF317" i="1"/>
  <c r="AF318" i="1"/>
  <c r="AF319" i="1"/>
  <c r="AF320" i="1"/>
  <c r="AF321" i="1"/>
  <c r="AF322" i="1"/>
  <c r="AF323" i="1"/>
  <c r="AF324" i="1"/>
  <c r="AF325" i="1"/>
  <c r="AF326" i="1"/>
  <c r="AF327" i="1"/>
  <c r="AF328" i="1"/>
  <c r="AF329" i="1"/>
  <c r="AF330" i="1"/>
  <c r="AF331" i="1"/>
  <c r="AF332" i="1"/>
  <c r="AF333" i="1"/>
  <c r="AF334" i="1"/>
  <c r="AF335" i="1"/>
  <c r="AF336" i="1"/>
  <c r="AF337" i="1"/>
  <c r="AF338" i="1"/>
  <c r="AF339" i="1"/>
  <c r="AF340" i="1"/>
  <c r="AF341" i="1"/>
  <c r="AF342" i="1"/>
  <c r="AF343" i="1"/>
  <c r="AF344" i="1"/>
  <c r="AF345" i="1"/>
  <c r="AF346" i="1"/>
  <c r="AF347" i="1"/>
  <c r="AF348" i="1"/>
  <c r="AF349" i="1"/>
  <c r="AF350" i="1"/>
  <c r="AF351" i="1"/>
  <c r="AF352" i="1"/>
  <c r="AF353" i="1"/>
  <c r="AF354" i="1"/>
  <c r="AF355" i="1"/>
  <c r="AF356" i="1"/>
  <c r="AF357" i="1"/>
  <c r="AF358" i="1"/>
  <c r="AF359" i="1"/>
  <c r="AF360" i="1"/>
  <c r="AF361" i="1"/>
  <c r="AF362" i="1"/>
  <c r="AF363" i="1"/>
  <c r="AF364" i="1"/>
  <c r="AF365" i="1"/>
  <c r="AF366" i="1"/>
  <c r="AF367" i="1"/>
  <c r="AF368" i="1"/>
  <c r="AF369" i="1"/>
  <c r="AF370" i="1"/>
  <c r="AF371" i="1"/>
  <c r="AF372" i="1"/>
  <c r="AF373" i="1"/>
  <c r="AF374" i="1"/>
  <c r="AF375" i="1"/>
  <c r="AF376" i="1"/>
  <c r="AF377" i="1"/>
  <c r="AF378" i="1"/>
  <c r="AF379" i="1"/>
  <c r="AF380" i="1"/>
  <c r="AF381" i="1"/>
  <c r="AF384" i="1"/>
  <c r="AF385" i="1"/>
  <c r="AF386" i="1"/>
  <c r="AF387" i="1"/>
  <c r="AF388" i="1"/>
  <c r="AF389" i="1"/>
  <c r="AF390" i="1"/>
  <c r="AF391" i="1"/>
  <c r="AF392" i="1"/>
  <c r="AF393" i="1"/>
  <c r="AF394" i="1"/>
  <c r="AF395" i="1"/>
  <c r="AF396" i="1"/>
  <c r="AF397" i="1"/>
  <c r="AF398" i="1"/>
  <c r="AF399" i="1"/>
  <c r="AF400" i="1"/>
  <c r="AF401" i="1"/>
  <c r="AF402" i="1"/>
  <c r="AF403" i="1"/>
  <c r="AF404" i="1"/>
  <c r="AF405" i="1"/>
  <c r="AF406" i="1"/>
  <c r="AF407" i="1"/>
  <c r="AF408" i="1"/>
  <c r="AF409" i="1"/>
  <c r="AF410" i="1"/>
  <c r="AF411" i="1"/>
  <c r="AF412" i="1"/>
  <c r="AF413" i="1"/>
  <c r="AF414" i="1"/>
  <c r="AF415" i="1"/>
  <c r="AF421" i="1"/>
  <c r="AF423" i="1"/>
  <c r="AF426" i="1"/>
  <c r="AF427" i="1"/>
  <c r="AF428" i="1"/>
  <c r="AF429" i="1"/>
  <c r="AF430" i="1"/>
  <c r="AF431" i="1"/>
  <c r="AF432" i="1"/>
  <c r="AF433" i="1"/>
  <c r="AF434" i="1"/>
  <c r="AF435" i="1"/>
  <c r="AF436" i="1"/>
  <c r="AF437" i="1"/>
  <c r="AF438" i="1"/>
  <c r="AF439" i="1"/>
  <c r="AF440" i="1"/>
  <c r="AF441" i="1"/>
  <c r="AF442" i="1"/>
  <c r="AF443" i="1"/>
  <c r="AF444" i="1"/>
  <c r="AF445" i="1"/>
  <c r="AF446" i="1"/>
  <c r="AF447" i="1"/>
  <c r="AF448" i="1"/>
  <c r="AF449" i="1"/>
  <c r="AF450" i="1"/>
  <c r="AF451" i="1"/>
  <c r="AF452" i="1"/>
  <c r="AF453" i="1"/>
  <c r="AF454" i="1"/>
  <c r="AF455" i="1"/>
  <c r="AF456" i="1"/>
  <c r="AF457" i="1"/>
  <c r="AF458" i="1"/>
  <c r="AF459" i="1"/>
  <c r="AF460" i="1"/>
  <c r="AF461" i="1"/>
  <c r="AF462" i="1"/>
  <c r="AF463" i="1"/>
  <c r="AF464" i="1"/>
  <c r="AF465" i="1"/>
  <c r="AF466" i="1"/>
  <c r="AF467" i="1"/>
  <c r="AF468" i="1"/>
  <c r="AF469" i="1"/>
  <c r="AF470" i="1"/>
  <c r="AF471" i="1"/>
  <c r="AF472" i="1"/>
  <c r="AF473" i="1"/>
  <c r="AF474" i="1"/>
  <c r="AF475" i="1"/>
  <c r="AF476" i="1"/>
  <c r="AF477" i="1"/>
  <c r="AF478" i="1"/>
  <c r="AF479" i="1"/>
  <c r="AF480" i="1"/>
  <c r="AF481" i="1"/>
  <c r="AF482" i="1"/>
  <c r="AF483" i="1"/>
  <c r="AF484" i="1"/>
  <c r="AF485" i="1"/>
  <c r="AF486" i="1"/>
  <c r="AF487" i="1"/>
  <c r="AF488" i="1"/>
  <c r="AF489" i="1"/>
  <c r="AF490" i="1"/>
  <c r="AF491" i="1"/>
  <c r="AF496" i="1"/>
  <c r="AF497" i="1"/>
  <c r="AF498" i="1"/>
  <c r="AF499" i="1"/>
  <c r="AF500" i="1"/>
  <c r="AF501" i="1"/>
  <c r="AF502" i="1"/>
  <c r="AF503" i="1"/>
  <c r="AF504" i="1"/>
  <c r="AF505" i="1"/>
  <c r="AF506" i="1"/>
  <c r="AF507" i="1"/>
  <c r="AF508" i="1"/>
  <c r="AF509" i="1"/>
  <c r="AF510" i="1"/>
  <c r="AF511" i="1"/>
  <c r="AF512" i="1"/>
  <c r="AF513" i="1"/>
  <c r="AF514" i="1"/>
  <c r="AF515" i="1"/>
  <c r="AF516" i="1"/>
  <c r="AF517" i="1"/>
  <c r="AF518" i="1"/>
  <c r="AF519" i="1"/>
  <c r="AF520" i="1"/>
  <c r="AF521" i="1"/>
  <c r="AF522" i="1"/>
  <c r="AF524" i="1"/>
  <c r="AF525" i="1"/>
  <c r="AF526" i="1"/>
  <c r="AF527" i="1"/>
  <c r="AF528" i="1"/>
  <c r="AF529" i="1"/>
  <c r="AF530" i="1"/>
  <c r="AF531" i="1"/>
  <c r="AF532" i="1"/>
  <c r="AF533" i="1"/>
  <c r="AF534" i="1"/>
  <c r="AF535" i="1"/>
  <c r="AF536" i="1"/>
  <c r="AF537" i="1"/>
  <c r="AF538" i="1"/>
  <c r="AF539" i="1"/>
  <c r="AF540" i="1"/>
  <c r="AF541" i="1"/>
  <c r="AF542" i="1"/>
  <c r="AF543" i="1"/>
  <c r="AF544" i="1"/>
  <c r="AF545" i="1"/>
  <c r="AF546" i="1"/>
  <c r="AF547" i="1"/>
  <c r="AF548" i="1"/>
  <c r="AF549" i="1"/>
  <c r="AF550" i="1"/>
  <c r="AF551" i="1"/>
  <c r="AF552" i="1"/>
  <c r="AF553" i="1"/>
  <c r="AF554" i="1"/>
  <c r="AF555" i="1"/>
  <c r="AF556" i="1"/>
  <c r="AF557" i="1"/>
  <c r="AF558" i="1"/>
  <c r="AF559" i="1"/>
  <c r="AF560" i="1"/>
  <c r="AF561" i="1"/>
  <c r="AF562" i="1"/>
  <c r="AF563" i="1"/>
  <c r="AF564" i="1"/>
  <c r="AF565" i="1"/>
  <c r="AF566" i="1"/>
  <c r="AF567" i="1"/>
  <c r="AF568" i="1"/>
  <c r="AF569" i="1"/>
  <c r="AF570" i="1"/>
  <c r="AF571" i="1"/>
  <c r="AF572" i="1"/>
  <c r="AF573" i="1"/>
  <c r="AF574" i="1"/>
  <c r="AF575" i="1"/>
  <c r="AF577" i="1"/>
  <c r="AF578" i="1"/>
  <c r="AF579" i="1"/>
  <c r="AF580" i="1"/>
  <c r="AF581" i="1"/>
  <c r="AF585" i="1"/>
  <c r="AF586" i="1"/>
  <c r="AF587" i="1"/>
  <c r="AF588" i="1"/>
  <c r="AF590" i="1"/>
  <c r="AF591" i="1"/>
  <c r="AF592" i="1"/>
  <c r="AF593" i="1"/>
  <c r="AF594" i="1"/>
  <c r="AF595" i="1"/>
  <c r="AF596" i="1"/>
  <c r="AF599" i="1"/>
  <c r="AF605" i="1"/>
  <c r="AF606" i="1"/>
  <c r="AF607" i="1"/>
  <c r="AF608" i="1"/>
  <c r="AF609" i="1"/>
  <c r="AF610" i="1"/>
  <c r="AF611" i="1"/>
  <c r="AF612" i="1"/>
  <c r="AF613" i="1"/>
  <c r="AF614" i="1"/>
  <c r="AF615" i="1"/>
  <c r="AF616" i="1"/>
  <c r="AF617" i="1"/>
  <c r="AF619" i="1"/>
  <c r="AF620" i="1"/>
  <c r="AF621" i="1"/>
  <c r="AF622" i="1"/>
  <c r="AF623" i="1"/>
  <c r="AF624" i="1"/>
  <c r="AF625" i="1"/>
  <c r="AF626" i="1"/>
  <c r="AF627" i="1"/>
  <c r="AF628" i="1"/>
  <c r="AF629" i="1"/>
  <c r="AF630" i="1"/>
  <c r="AF631" i="1"/>
  <c r="AF632" i="1"/>
  <c r="AF633" i="1"/>
  <c r="AF634" i="1"/>
  <c r="AF635" i="1"/>
  <c r="AF636" i="1"/>
  <c r="AF637" i="1"/>
  <c r="AF638" i="1"/>
  <c r="AF639" i="1"/>
  <c r="AF640" i="1"/>
  <c r="AF641" i="1"/>
  <c r="AF642" i="1"/>
  <c r="AF643" i="1"/>
  <c r="AF644" i="1"/>
  <c r="AF645" i="1"/>
  <c r="AF646" i="1"/>
  <c r="AF647" i="1"/>
  <c r="AF648" i="1"/>
  <c r="AF649" i="1"/>
  <c r="AF650" i="1"/>
  <c r="AF651" i="1"/>
  <c r="AF652" i="1"/>
  <c r="AF653" i="1"/>
  <c r="AF654" i="1"/>
  <c r="AF655" i="1"/>
  <c r="AF656" i="1"/>
  <c r="AF657" i="1"/>
  <c r="AF658" i="1"/>
  <c r="AF659" i="1"/>
  <c r="AF660" i="1"/>
  <c r="AF661" i="1"/>
  <c r="AF662" i="1"/>
  <c r="AF663" i="1"/>
  <c r="AF664" i="1"/>
  <c r="AF665" i="1"/>
  <c r="AF666" i="1"/>
  <c r="AF667" i="1"/>
  <c r="AF668" i="1"/>
  <c r="AF669" i="1"/>
  <c r="AF670" i="1"/>
  <c r="AF672" i="1"/>
  <c r="AF675" i="1"/>
  <c r="AF676" i="1"/>
  <c r="AF677" i="1"/>
  <c r="AF678" i="1"/>
  <c r="AF679" i="1"/>
  <c r="AF680" i="1"/>
  <c r="AF681" i="1"/>
  <c r="AF682" i="1"/>
  <c r="AF683" i="1"/>
  <c r="AF684" i="1"/>
  <c r="AF685" i="1"/>
  <c r="AF686" i="1"/>
  <c r="AF688" i="1"/>
  <c r="AF689" i="1"/>
  <c r="AF690" i="1"/>
  <c r="AF694" i="1"/>
  <c r="AF695" i="1"/>
  <c r="AF696" i="1"/>
  <c r="AF697" i="1"/>
  <c r="AF698" i="1"/>
  <c r="AF699" i="1"/>
  <c r="AF700" i="1"/>
  <c r="AF701" i="1"/>
  <c r="AF702" i="1"/>
  <c r="AF703" i="1"/>
  <c r="AF704" i="1"/>
  <c r="AF705" i="1"/>
  <c r="AF706" i="1"/>
  <c r="AF707" i="1"/>
  <c r="AF708" i="1"/>
  <c r="AF709" i="1"/>
  <c r="AF710" i="1"/>
  <c r="AF711" i="1"/>
  <c r="AF712" i="1"/>
  <c r="AF713" i="1"/>
  <c r="AF714" i="1"/>
  <c r="AF715" i="1"/>
  <c r="AF716" i="1"/>
  <c r="AF717" i="1"/>
  <c r="AF718" i="1"/>
  <c r="AF719" i="1"/>
  <c r="AF720" i="1"/>
  <c r="AF721" i="1"/>
  <c r="AF722" i="1"/>
  <c r="AF723" i="1"/>
  <c r="AF724" i="1"/>
  <c r="AF725" i="1"/>
  <c r="AF726" i="1"/>
  <c r="AF727" i="1"/>
  <c r="AF728" i="1"/>
  <c r="AF729" i="1"/>
  <c r="AF730" i="1"/>
  <c r="AF731" i="1"/>
  <c r="AF732" i="1"/>
  <c r="AF733" i="1"/>
  <c r="AF734" i="1"/>
  <c r="AF735" i="1"/>
  <c r="AF736" i="1"/>
  <c r="AF737" i="1"/>
  <c r="AF738" i="1"/>
  <c r="AF739" i="1"/>
  <c r="AF740" i="1"/>
  <c r="AF741" i="1"/>
  <c r="AF742" i="1"/>
  <c r="AF743" i="1"/>
  <c r="AF744" i="1"/>
  <c r="AF745" i="1"/>
  <c r="AF746" i="1"/>
  <c r="AF747" i="1"/>
  <c r="AF748" i="1"/>
  <c r="AF749" i="1"/>
  <c r="AF750" i="1"/>
  <c r="AF751" i="1"/>
  <c r="AF752" i="1"/>
  <c r="AF753" i="1"/>
  <c r="AF754" i="1"/>
  <c r="AF755" i="1"/>
  <c r="AF756" i="1"/>
  <c r="AF757" i="1"/>
  <c r="AF758" i="1"/>
  <c r="AF759" i="1"/>
  <c r="AF760" i="1"/>
  <c r="AF761" i="1"/>
  <c r="AF762" i="1"/>
  <c r="AF763" i="1"/>
  <c r="AF764" i="1"/>
  <c r="AF765" i="1"/>
  <c r="AF766" i="1"/>
  <c r="AF767" i="1"/>
  <c r="AF768" i="1"/>
  <c r="AF769" i="1"/>
  <c r="AF770" i="1"/>
  <c r="AF771" i="1"/>
  <c r="AF772" i="1"/>
  <c r="AF773" i="1"/>
  <c r="AF774" i="1"/>
  <c r="AF775" i="1"/>
  <c r="AF776" i="1"/>
  <c r="AF777" i="1"/>
  <c r="AF778" i="1"/>
  <c r="AF779" i="1"/>
  <c r="AF780" i="1"/>
  <c r="AF781" i="1"/>
  <c r="AF782" i="1"/>
  <c r="AF783" i="1"/>
  <c r="AF784" i="1"/>
  <c r="AF785" i="1"/>
  <c r="AF786" i="1"/>
  <c r="AF787" i="1"/>
  <c r="AF788" i="1"/>
  <c r="AF789" i="1"/>
  <c r="AF790" i="1"/>
  <c r="AF791" i="1"/>
  <c r="AF792" i="1"/>
  <c r="AF793" i="1"/>
  <c r="AF794" i="1"/>
  <c r="AF795" i="1"/>
  <c r="AF796" i="1"/>
  <c r="AF797" i="1"/>
  <c r="AF798" i="1"/>
  <c r="AF799" i="1"/>
  <c r="AF800" i="1"/>
  <c r="AF801" i="1"/>
  <c r="AF802" i="1"/>
  <c r="AF803" i="1"/>
  <c r="AF804" i="1"/>
  <c r="AF805" i="1"/>
  <c r="AF806" i="1"/>
  <c r="AF807" i="1"/>
  <c r="AF808" i="1"/>
  <c r="AF809" i="1"/>
  <c r="AF810" i="1"/>
  <c r="AF811" i="1"/>
  <c r="AF812" i="1"/>
  <c r="AF813" i="1"/>
  <c r="AF814" i="1"/>
  <c r="AF815" i="1"/>
  <c r="AF816" i="1"/>
  <c r="AF817" i="1"/>
  <c r="AF818" i="1"/>
  <c r="AD146" i="1"/>
  <c r="AD145" i="1" s="1"/>
  <c r="AD144" i="1" s="1"/>
  <c r="AD143" i="1" s="1"/>
  <c r="AD119" i="1"/>
  <c r="AF119" i="1" s="1"/>
  <c r="AD114" i="1"/>
  <c r="AF114" i="1" s="1"/>
  <c r="AD52" i="1"/>
  <c r="AD48" i="1" s="1"/>
  <c r="AD47" i="1" s="1"/>
  <c r="AD46" i="1" s="1"/>
  <c r="AD45" i="1" s="1"/>
  <c r="AF45" i="1" s="1"/>
  <c r="AD14" i="1"/>
  <c r="AD13" i="1" s="1"/>
  <c r="AD12" i="1" s="1"/>
  <c r="AF12" i="1" s="1"/>
  <c r="AD19" i="1"/>
  <c r="AD22" i="1"/>
  <c r="AF22" i="1" s="1"/>
  <c r="AF297" i="1" l="1"/>
  <c r="AD383" i="1"/>
  <c r="AD523" i="1"/>
  <c r="AF582" i="1"/>
  <c r="AF584" i="1"/>
  <c r="AF576" i="1"/>
  <c r="AF583" i="1"/>
  <c r="AF218" i="1"/>
  <c r="AF419" i="1"/>
  <c r="AD18" i="1"/>
  <c r="AD17" i="1" s="1"/>
  <c r="AF17" i="1" s="1"/>
  <c r="AD216" i="1"/>
  <c r="AF216" i="1" s="1"/>
  <c r="AF217" i="1"/>
  <c r="AF418" i="1"/>
  <c r="AF417" i="1"/>
  <c r="AF296" i="1"/>
  <c r="AF291" i="1"/>
  <c r="AD290" i="1"/>
  <c r="AF290" i="1" s="1"/>
  <c r="AD142" i="1"/>
  <c r="AF142" i="1" s="1"/>
  <c r="AF143" i="1"/>
  <c r="AF144" i="1"/>
  <c r="AF52" i="1"/>
  <c r="AF48" i="1"/>
  <c r="AF47" i="1"/>
  <c r="AF19" i="1"/>
  <c r="AF146" i="1"/>
  <c r="AF46" i="1"/>
  <c r="AF14" i="1"/>
  <c r="AF145" i="1"/>
  <c r="AF13" i="1"/>
  <c r="AD113" i="1"/>
  <c r="AA425" i="1"/>
  <c r="AA422" i="1"/>
  <c r="AD11" i="1" l="1"/>
  <c r="AD10" i="1" s="1"/>
  <c r="AD382" i="1"/>
  <c r="AF383" i="1"/>
  <c r="AF18" i="1"/>
  <c r="AD184" i="1"/>
  <c r="AD171" i="1" s="1"/>
  <c r="AD78" i="1"/>
  <c r="AF113" i="1"/>
  <c r="AA424" i="1"/>
  <c r="AF424" i="1" s="1"/>
  <c r="AF425" i="1"/>
  <c r="AA420" i="1"/>
  <c r="AF420" i="1" s="1"/>
  <c r="AF422" i="1"/>
  <c r="AA600" i="1"/>
  <c r="AF600" i="1" s="1"/>
  <c r="AA601" i="1"/>
  <c r="AF601" i="1" s="1"/>
  <c r="AF11" i="1" l="1"/>
  <c r="AD77" i="1"/>
  <c r="AF78" i="1"/>
  <c r="AD9" i="1"/>
  <c r="AF10" i="1"/>
  <c r="AB687" i="1"/>
  <c r="AB674" i="1" s="1"/>
  <c r="AB673" i="1" s="1"/>
  <c r="AB618" i="1" s="1"/>
  <c r="AC687" i="1"/>
  <c r="AC674" i="1" s="1"/>
  <c r="AC673" i="1" s="1"/>
  <c r="AC618" i="1" s="1"/>
  <c r="AA693" i="1"/>
  <c r="AA604" i="1"/>
  <c r="AB598" i="1"/>
  <c r="AB597" i="1" s="1"/>
  <c r="AC598" i="1"/>
  <c r="AC597" i="1" s="1"/>
  <c r="AB495" i="1"/>
  <c r="AB494" i="1" s="1"/>
  <c r="AB493" i="1" s="1"/>
  <c r="AB492" i="1" s="1"/>
  <c r="AC495" i="1"/>
  <c r="AC494" i="1" s="1"/>
  <c r="AC493" i="1" s="1"/>
  <c r="AC492" i="1" s="1"/>
  <c r="AA495" i="1"/>
  <c r="AB196" i="1"/>
  <c r="AB186" i="1" s="1"/>
  <c r="AB185" i="1" s="1"/>
  <c r="AB184" i="1" s="1"/>
  <c r="AB171" i="1" s="1"/>
  <c r="AC196" i="1"/>
  <c r="AC186" i="1" s="1"/>
  <c r="AC185" i="1" s="1"/>
  <c r="AC184" i="1" s="1"/>
  <c r="AC171" i="1" s="1"/>
  <c r="AA207" i="1"/>
  <c r="AA494" i="1" l="1"/>
  <c r="AF495" i="1"/>
  <c r="AA206" i="1"/>
  <c r="AF207" i="1"/>
  <c r="AA603" i="1"/>
  <c r="AF604" i="1"/>
  <c r="AA692" i="1"/>
  <c r="AF693" i="1"/>
  <c r="AD8" i="1"/>
  <c r="AF9" i="1"/>
  <c r="AF77" i="1"/>
  <c r="AD76" i="1"/>
  <c r="AC382" i="1"/>
  <c r="AC819" i="1" s="1"/>
  <c r="AB382" i="1"/>
  <c r="AB819" i="1" s="1"/>
  <c r="AF8" i="1" l="1"/>
  <c r="AF76" i="1"/>
  <c r="AD37" i="1"/>
  <c r="AF37" i="1" s="1"/>
  <c r="AA691" i="1"/>
  <c r="AF692" i="1"/>
  <c r="AA205" i="1"/>
  <c r="AF206" i="1"/>
  <c r="AA602" i="1"/>
  <c r="AF603" i="1"/>
  <c r="AA493" i="1"/>
  <c r="AF494" i="1"/>
  <c r="AD819" i="1" l="1"/>
  <c r="AF819" i="1" s="1"/>
  <c r="AA196" i="1"/>
  <c r="AF205" i="1"/>
  <c r="AA492" i="1"/>
  <c r="AF493" i="1"/>
  <c r="AF602" i="1"/>
  <c r="AA687" i="1"/>
  <c r="AF691" i="1"/>
  <c r="AA674" i="1" l="1"/>
  <c r="AF687" i="1"/>
  <c r="AF492" i="1"/>
  <c r="AF598" i="1"/>
  <c r="AA186" i="1"/>
  <c r="AF196" i="1"/>
  <c r="AA185" i="1" l="1"/>
  <c r="AF186" i="1"/>
  <c r="AA589" i="1"/>
  <c r="AF597" i="1"/>
  <c r="AA673" i="1"/>
  <c r="AF674" i="1"/>
  <c r="AA184" i="1" l="1"/>
  <c r="AF185" i="1"/>
  <c r="AA618" i="1"/>
  <c r="AF618" i="1" s="1"/>
  <c r="AF673" i="1"/>
  <c r="AA523" i="1"/>
  <c r="AF589" i="1"/>
  <c r="AA171" i="1" l="1"/>
  <c r="AF171" i="1" s="1"/>
  <c r="AF184" i="1"/>
  <c r="AF523" i="1"/>
  <c r="AA382" i="1"/>
  <c r="AF382" i="1" s="1"/>
</calcChain>
</file>

<file path=xl/sharedStrings.xml><?xml version="1.0" encoding="utf-8"?>
<sst xmlns="http://schemas.openxmlformats.org/spreadsheetml/2006/main" count="5872" uniqueCount="800">
  <si>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</si>
  <si>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</si>
  <si>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</si>
  <si>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</si>
  <si>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</si>
  <si>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</si>
  <si>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</si>
  <si>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</si>
  <si>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</si>
  <si>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</si>
  <si>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</si>
  <si>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</si>
  <si>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ФИНАНСОВОЕ УПРАВЛЕНИЕ АДМИНИСТРАЦИИ ГОРОДСКОГО ОКРУГА ГОРОД ПЕРВОМАЙСК НИЖЕГОРОДСКОЙ ОБЛАСТИ</t>
  </si>
  <si>
    <t>001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</si>
  <si>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</si>
  <si>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</si>
  <si>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</si>
  <si>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</si>
  <si>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</si>
  <si>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 городского округа город Первомайск Нижегородской области"</t>
  </si>
  <si>
    <t>13 0 00 00000</t>
  </si>
  <si>
    <t>Подпрограмма "Повышение эффективности бюджетных расходов городского округа город Первомайск Нижегородской области"</t>
  </si>
  <si>
    <t>13 2 00 00000</t>
  </si>
  <si>
    <t>Расходы за счет иных межбюджетных трансфертов на предоставление грантов в целях поощрения муниципальных районов и городских округов Нижегородской области, достигающих наилучших результатов в сфере повышения эффективности бюджетных расходов</t>
  </si>
  <si>
    <t>13 2 16 00000</t>
  </si>
  <si>
    <t>13 2 16 74600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</si>
  <si>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</si>
  <si>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</si>
  <si>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</si>
  <si>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</si>
  <si>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Подпрограмма "Обеспечение реализации муниципальной программы"</t>
  </si>
  <si>
    <t>13 3 00 00000</t>
  </si>
  <si>
    <t>Обеспечение деятельности финансового управления администрации городского округа город Первомайск</t>
  </si>
  <si>
    <t>13 3 01 00000</t>
  </si>
  <si>
    <t>Расходы на обеспечение функций органов местного самоуправления</t>
  </si>
  <si>
    <t>13 3 01 00190</t>
  </si>
  <si>
    <t>Иные бюджетные ассигнования</t>
  </si>
  <si>
    <t>800</t>
  </si>
  <si>
    <t>Расходы на предоставление грантов за достижение наилучших значений показателей эффективности деятельности органов местного самоуправления муниципальных районов (городских округов) Нижегородской области за счет средств областного бюджета</t>
  </si>
  <si>
    <t>13 3 01 71040</t>
  </si>
  <si>
    <t>Резервные фонды</t>
  </si>
  <si>
    <t>11</t>
  </si>
  <si>
    <t>Подпрограмма "Организация и совершенствование бюджетного процесса городского округа город Первомайск Нижегородской области"</t>
  </si>
  <si>
    <t>13 1 00 00000</t>
  </si>
  <si>
    <t>Управление средствами резервного фонда администрации городского округа город Первомайск</t>
  </si>
  <si>
    <t>13 1 04 00000</t>
  </si>
  <si>
    <t>Резервный фонд администрации городского округа город Первомайск Нижегородской области</t>
  </si>
  <si>
    <t>13 1 04 21000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</si>
  <si>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</si>
  <si>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</si>
  <si>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</si>
  <si>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Своевременное исполнение долговых обязательств городского округа город Первомайск</t>
  </si>
  <si>
    <t>13 1 08 00000</t>
  </si>
  <si>
    <t>Процентные платежи по муниципальному долгу городского округа город Первомайск Нижегородской области</t>
  </si>
  <si>
    <t>13 1 08 27000</t>
  </si>
  <si>
    <t>Обслуживание государственного (муниципального) долга</t>
  </si>
  <si>
    <t>700</t>
  </si>
  <si>
    <t>ОТДЕЛ КУЛЬТУРЫ АДМИНИСТРАЦИИ ГОРОДСКОГО ОКРУГА ГОРОД ПЕРВОМАЙСК НИЖЕГОРОДСКОЙ ОБЛАСТИ</t>
  </si>
  <si>
    <t>057</t>
  </si>
  <si>
    <t>НАЦИОНАЛЬНАЯ ЭКОНОМИКА</t>
  </si>
  <si>
    <t>04</t>
  </si>
  <si>
    <t>Другие вопросы в области национальной экономики</t>
  </si>
  <si>
    <t>12</t>
  </si>
  <si>
    <t>Муниципальная программа "Развитие предпринимательства и торговли в городском округе город Первомайск Нижегородской области"</t>
  </si>
  <si>
    <t>14 0 00 00000</t>
  </si>
  <si>
    <t>Подпрограмма "Развитие предпринимательства городского округа город Первомайск Нижегородской области"</t>
  </si>
  <si>
    <t>14 1 00 00000</t>
  </si>
  <si>
    <t>Проведение мероприятий, способствующих созданию благоприятных условий для ведения малого и среднего бизнеса</t>
  </si>
  <si>
    <t>14 1 01 00000</t>
  </si>
  <si>
    <t>Реализация мероприятий, направленных на развитие предпринимательства городского округа город Первомайск Нижегородской области</t>
  </si>
  <si>
    <t>14 1 01 29030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</si>
  <si>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</si>
  <si>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</si>
  <si>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</si>
  <si>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</si>
  <si>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Дополнительное образование детей</t>
  </si>
  <si>
    <t>03</t>
  </si>
  <si>
    <t>Муниципальная программа "Развитие культуры городского округа город Первомайск Нижегородской области"</t>
  </si>
  <si>
    <t>07 0 00 00000</t>
  </si>
  <si>
    <t>Подпрограмма "Развитие дополнительного образования в области искусств"</t>
  </si>
  <si>
    <t>07 4 00 00000</t>
  </si>
  <si>
    <t>Субсидия на финансовое обеспечение выполнения муниципального задания на оказание муниципальных услуг (работ)</t>
  </si>
  <si>
    <t>07 4 01 00000</t>
  </si>
  <si>
    <t>Расходы на обеспечение деятельности муниципальных учреждений дополнительного образования детей</t>
  </si>
  <si>
    <t>07 4 01 23590</t>
  </si>
  <si>
    <t>Субсидии на иные цели</t>
  </si>
  <si>
    <t>07 4 02 00000</t>
  </si>
  <si>
    <t>Расходы на улучшение условий и охраны труда работников дополнительного образования</t>
  </si>
  <si>
    <t>07 4 02 20300</t>
  </si>
  <si>
    <t>Выполнение работ по экспертизе сметной документации на ремонт здания учреждения дополнительного образования за счет средств бюджета городского округа</t>
  </si>
  <si>
    <t>07 4 02 20800</t>
  </si>
  <si>
    <t>Расходы на приобретение основных средств для учреждений дополнительного образования</t>
  </si>
  <si>
    <t>07 4 02 25250</t>
  </si>
  <si>
    <t>Расходы на приоведение ремонтов учреждений дополнительного образования</t>
  </si>
  <si>
    <t>07 4 02 25260</t>
  </si>
  <si>
    <t>Расходы на реализацию проекта по поддержке местных инициатив за счет средств областного бюджета и бюджета городского округа</t>
  </si>
  <si>
    <t>07 4 02 S2600</t>
  </si>
  <si>
    <t>Проекты развития территорий городского округа в области дополнительного образования на территории городского округа,основанные на местных инициативах за счет средств спонсорской помощи, поступающих в бюджет городского округа</t>
  </si>
  <si>
    <t>07 4 02 S2601</t>
  </si>
  <si>
    <t>Проекты развития территорий городского округа в области дополнительного образования на территории городского округа,основанные на местных инициативах за счет средств населения, поступающих в бюджет городского округа</t>
  </si>
  <si>
    <t>07 4 02 S2602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</si>
  <si>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городского округа город Первомайск Нижегородской области"</t>
  </si>
  <si>
    <t>16 0 00 00000</t>
  </si>
  <si>
    <t>Подпрограмма "Обеспечение пожарной безопасности городского округа город Первомайск Нижегородской области"</t>
  </si>
  <si>
    <t>16 2 00 00000</t>
  </si>
  <si>
    <t>Обеспечение пожарной безопасности учреждений культуры городского округа город Первомайск Нижегородской области</t>
  </si>
  <si>
    <t>16 2 03 00000</t>
  </si>
  <si>
    <t>Расходы на проведение противопожарных мероприятий</t>
  </si>
  <si>
    <t>16 2 03 25110</t>
  </si>
  <si>
    <t>Подпрограмма "Подготовка населения в области гражданской обороны, защиты населения и территорий от чрезвычайных ситуаций на территории городского округа город Первомайск Нижегородской области"</t>
  </si>
  <si>
    <t>16 3 00 00000</t>
  </si>
  <si>
    <t>Информационные услуги по НТД и правилам электрическому персоналу с организацией проверки знаний</t>
  </si>
  <si>
    <t>16 3 03 00000</t>
  </si>
  <si>
    <t>Расходы на оказание информационных услуг по НТД и правилам электрическому персоналу с организацией проверки знаний</t>
  </si>
  <si>
    <t>16 3 03 25060</t>
  </si>
  <si>
    <t>КУЛЬТУРА И КИНЕМАТОГРАФИЯ</t>
  </si>
  <si>
    <t>08</t>
  </si>
  <si>
    <t>Культура</t>
  </si>
  <si>
    <t>Подпрограмма "Развитие культурно-досуговой деятельности"</t>
  </si>
  <si>
    <t>07 1 00 00000</t>
  </si>
  <si>
    <t>07 1 01 00000</t>
  </si>
  <si>
    <t>Расходы на обеспечение деятельности муниципальных учреждений клубного типа</t>
  </si>
  <si>
    <t>07 1 01 40590</t>
  </si>
  <si>
    <t>Расходы на повышение оплаты труда работников муниципальных учреждений культуры за счет средств областного бюджета и бюджета городского округа</t>
  </si>
  <si>
    <t>07 1 01 S2250</t>
  </si>
  <si>
    <t>07 1 02 00000</t>
  </si>
  <si>
    <t>Расходы на реализацию мероприятий антинаркотической направленности</t>
  </si>
  <si>
    <t>07 1 02 29600</t>
  </si>
  <si>
    <t>07 1 02 40590</t>
  </si>
  <si>
    <t>Расходы на обеспечение развития и укрепление материально-технической базы муниципальных домов культуры за счет средств федерального, областного бюджетов и бюджета городского округа</t>
  </si>
  <si>
    <t>07 1 02 L4670</t>
  </si>
  <si>
    <t>Подпрограмма "Организация библиотечного обслуживания населения"</t>
  </si>
  <si>
    <t>07 2 00 00000</t>
  </si>
  <si>
    <t>07 2 01 00000</t>
  </si>
  <si>
    <t>Расходы на обеспечение деятельности муниципальных библиотек</t>
  </si>
  <si>
    <t>07 2 01 42590</t>
  </si>
  <si>
    <t>07 2 01 S2250</t>
  </si>
  <si>
    <t>07 2 02 00000</t>
  </si>
  <si>
    <t>Расходы на улучшение условий и охраны труда работников библиотечной сферы</t>
  </si>
  <si>
    <t>07 2 02 20300</t>
  </si>
  <si>
    <t>Выполнение работ по экспертизе сметной документации на ремонт библиотеки</t>
  </si>
  <si>
    <t>07 2 02 20801</t>
  </si>
  <si>
    <t>Расходы на проведение ремонтов зданий учреждений культуры</t>
  </si>
  <si>
    <t>07 2 02 25230</t>
  </si>
  <si>
    <t>Расходы на приобретение основных средств для учреждений культуры</t>
  </si>
  <si>
    <t>07 2 02 25240</t>
  </si>
  <si>
    <t>07 2 02 29600</t>
  </si>
  <si>
    <t>07 2 02 42590</t>
  </si>
  <si>
    <t>Расходы на поддержку отрасли культуры за счет средств федерального, областного бюджетов и бюджета городского округа</t>
  </si>
  <si>
    <t>07 2 02 L5190</t>
  </si>
  <si>
    <t>Подпрограмма "Развитие музейной деятельности"</t>
  </si>
  <si>
    <t>07 3 00 00000</t>
  </si>
  <si>
    <t>07 3 01 00000</t>
  </si>
  <si>
    <t>Расходы на обеспечение деятельности муниципального музея</t>
  </si>
  <si>
    <t>07 3 01 41590</t>
  </si>
  <si>
    <t>07 3 01 S2250</t>
  </si>
  <si>
    <t>07 3 02 00000</t>
  </si>
  <si>
    <t>Выполнение работ по экспертизе сметной документации на ремонт помещения музейной зоны и проведение независимой оценки рыночной стоимости объектов недвижимого имущества за счет средств бюджета городского округа</t>
  </si>
  <si>
    <t>07 3 02 20800</t>
  </si>
  <si>
    <t>Расходы за счет иных межбюджетных трансфертов, передаваемых из областного бюджета за счет средств фонда на поддержку территорий</t>
  </si>
  <si>
    <t>07 3 02 22000</t>
  </si>
  <si>
    <t>07 3 02 S2600</t>
  </si>
  <si>
    <t>Проекты развития территорий городского округа в области культуры на территории городского округа,основанные на местных инициативах за счет средств спонсорской помощи, поступающих в бюджет городского округа</t>
  </si>
  <si>
    <t>07 3 02 S2601</t>
  </si>
  <si>
    <t>Проекты развития территорий городского округа в области культуры на территории городского округа,основанные на местных инициативах за счет средств населения, поступающих в бюджет городского округа</t>
  </si>
  <si>
    <t>07 3 02 S2602</t>
  </si>
  <si>
    <t>Субсидии на приобретение объектов недвижимого имущества</t>
  </si>
  <si>
    <t>07 3 03 00000</t>
  </si>
  <si>
    <t>Расходы на приобретение объектов недвижимого имущества</t>
  </si>
  <si>
    <t>07 3 03 20900</t>
  </si>
  <si>
    <t>Капитальные вложения в объекты государственной (муниципальной) собственности</t>
  </si>
  <si>
    <t>400</t>
  </si>
  <si>
    <t>Другие вопросы в области культуры и кинематографии</t>
  </si>
  <si>
    <t>Подпрограмма "Финансово-хозяйственное, организационно-техническое обеспечение деятельности учреждений культуры"</t>
  </si>
  <si>
    <t>07 5 00 00000</t>
  </si>
  <si>
    <t>Обеспечение деятельности МКУ "Центр по обслуживанию УК"</t>
  </si>
  <si>
    <t>07 5 01 00000</t>
  </si>
  <si>
    <t>Расходы на обеспечение деятельности муниципальных учреждений</t>
  </si>
  <si>
    <t>07 5 01 00590</t>
  </si>
  <si>
    <t>07 5 01 71040</t>
  </si>
  <si>
    <t>Расходы на обеспечение деятельности муниципальных учреждений за счет субсидии из областного бюджета на выплату заработной платы с начислениями на нее работникам муниципальных учреждений и органов местного самоуправления</t>
  </si>
  <si>
    <t>07 5 01 S2090</t>
  </si>
  <si>
    <t>Расходы на повышение минимального размера оплаты труда с 1 мая 2018 года работникам муниципальных учреждений и органов местного самоуправления за счет средств федерального, областного бюджетов и бюджета городского округа</t>
  </si>
  <si>
    <t>07 5 01 S2190</t>
  </si>
  <si>
    <t>07 6 00 00000</t>
  </si>
  <si>
    <t>Содержание аппарата управления</t>
  </si>
  <si>
    <t>07 6 01 00000</t>
  </si>
  <si>
    <t>07 6 01 00190</t>
  </si>
  <si>
    <t>07 6 01 71040</t>
  </si>
  <si>
    <t>Обучение лиц из числа руководящего состава, должностных лиц, специалистов по вопросам гражданской обороны, защиты от чрезвычайных ситуаций, пожарно-техническому минимуму</t>
  </si>
  <si>
    <t>16 3 02 00000</t>
  </si>
  <si>
    <t>Расходы на подготовку населения в области гражданской обороны, защиты населения и территорий от чрезвычайных ситуаций</t>
  </si>
  <si>
    <t>16 3 02 25050</t>
  </si>
  <si>
    <t>ОТДЕЛ НАРОДНОГО ОБРАЗОВАНИЯ АДМИНИСТРАЦИИ ГОРОДСКОГО ОКРУГА ГОРОД ПЕРВОМАЙСК НИЖЕГОРОДСКОЙ ОБЛАСТИ</t>
  </si>
  <si>
    <t>074</t>
  </si>
  <si>
    <t>Общеэкономические вопросы</t>
  </si>
  <si>
    <t>Муниципальная программа "Содействие занятости населения городского округа город Первомайск Нижегородской области"</t>
  </si>
  <si>
    <t>05 0 00 00000</t>
  </si>
  <si>
    <t>Организация временного трудоустройства несовершеннолетних граждан в возрасте от 14 до 18 лет</t>
  </si>
  <si>
    <t>05 0 02 00000</t>
  </si>
  <si>
    <t>Расходы на реализацию мероприятий по организации временного трудоустройства несовершеннолетних граждан в возрасте от 14 до 18 лет</t>
  </si>
  <si>
    <t>05 0 02 29920</t>
  </si>
  <si>
    <t>ЖИЛИЩНО-КОММУНАЛЬНОЕ ХОЗЯЙСТВО</t>
  </si>
  <si>
    <t>05</t>
  </si>
  <si>
    <t>Благоустройство</t>
  </si>
  <si>
    <t>Муниципальная программа "Формирование современной городской среды на территории городского округа город Первомайск Нижегородской области на 2018-2022 годы"</t>
  </si>
  <si>
    <t>20 0 00 00000</t>
  </si>
  <si>
    <t>Благоустройство дворовых территорий и общественных пространств</t>
  </si>
  <si>
    <t>20 0 01 00000</t>
  </si>
  <si>
    <t>Расходы на устройство парка между улицами Мочалина и Димитрова в г.Первомайске</t>
  </si>
  <si>
    <t>20 0 01 27010</t>
  </si>
  <si>
    <t>Дошкольное образование</t>
  </si>
  <si>
    <t>Муниципальная программа "Развитие образования городского округа город Первомайск Нижегородской области"</t>
  </si>
  <si>
    <t>01 0 00 00000</t>
  </si>
  <si>
    <t>Подпрограмма "Развитие общего образования"</t>
  </si>
  <si>
    <t>01 1 00 00000</t>
  </si>
  <si>
    <t>Обеспечение деятельности муниципальных образовательных организаций, подведомственных отделу народного образования администрации городского округа г.Первомайск, на основе муниципальных заданий</t>
  </si>
  <si>
    <t>01 1 07 00000</t>
  </si>
  <si>
    <t>Расходы на обеспечение деятельности муниципальных дошкольных образовательных организаций</t>
  </si>
  <si>
    <t>01 1 07 20590</t>
  </si>
  <si>
    <t>Расходы на обеспечение деятельности муниципальных учреждений за счет субвенции на исполнение полномочий в сфере общего образования в муниципальных дошкольных образовательных организациях</t>
  </si>
  <si>
    <t>01 1 07 73080</t>
  </si>
  <si>
    <t>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</si>
  <si>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01 1 10 00000</t>
  </si>
  <si>
    <t>Расходы за счет субвенции на исполнение полномочий по финансовому обеспечению осуществления присмотра и ухода за детьми-инвалидами, детьми-сиротами и детьми,оставшимися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</si>
  <si>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01 1 10 73170</t>
  </si>
  <si>
    <t>Подпрограмма "Ресурсное обеспечение сферы образования городского округа город Первомайск Нижегородской области"</t>
  </si>
  <si>
    <t>01 4 00 00000</t>
  </si>
  <si>
    <t>Укрепление материально-технической базы подведомственных ОО, подготовка к новому учебному году, капитальный ремонт, аварийные работы, реализация планов укрепления материально-технической базы ОО, модернизация и обновление автобусного парка для перевозки учащихся</t>
  </si>
  <si>
    <t>01 4 02 00000</t>
  </si>
  <si>
    <t>01 4 02 20590</t>
  </si>
  <si>
    <t>Расходы за счет резервного фонда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 (восстановление теневых навесов на территории МАДОУ "Светлячок")</t>
  </si>
  <si>
    <t>01 4 02 21000</t>
  </si>
  <si>
    <t>Улучшение условий и охраны труда на основе снижения профессиональных рисков работников муниципальных учреждений</t>
  </si>
  <si>
    <t>01 4 03 00000</t>
  </si>
  <si>
    <t>Расходы на улучшение условий и охраны труда работников образовательных организаций</t>
  </si>
  <si>
    <t>01 4 03 20300</t>
  </si>
  <si>
    <t>Разработка проектно-сметной документации, строительство, капитальный ремонт объектов образования</t>
  </si>
  <si>
    <t>01 4 04 00000</t>
  </si>
  <si>
    <t>Строительство, реконструкция, проектно-изыскательские работы и разработка проектно-сметной документации объектов капитального строительства</t>
  </si>
  <si>
    <t>01 4 04 20200</t>
  </si>
  <si>
    <t>Расходы на финансовое обеспечение мероприятий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</si>
  <si>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 4 04 L1590</t>
  </si>
  <si>
    <t>Расходы на организацию работ по строительству (реконструкции) дошкольных образовательных организаций, включая финансирование работ по строительству объектов</t>
  </si>
  <si>
    <t>01 4 04 S2590</t>
  </si>
  <si>
    <t>Общее образование</t>
  </si>
  <si>
    <t>02</t>
  </si>
  <si>
    <t>Расходы на обеспечение деятельности муниципальных школ-детских садов, школ начальных, неполных средних и средних</t>
  </si>
  <si>
    <t>01 1 07 21590</t>
  </si>
  <si>
    <t>Расходы на обеспечение деятельности муниципальных учреждений за счет субвенции на исполнение полномочий в сфере общего образования в муниципальных общеобразовательных организациях</t>
  </si>
  <si>
    <t>01 1 07 73070</t>
  </si>
  <si>
    <t>Предоставление мер социальной поддержки обучающимся муниципальных общеобразовательных организаций</t>
  </si>
  <si>
    <t>01 1 11 00000</t>
  </si>
  <si>
    <t>01 1 11 21590</t>
  </si>
  <si>
    <t>Расходы за счет 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</si>
  <si>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01 1 11 73180</t>
  </si>
  <si>
    <t>01 4 02 21590</t>
  </si>
  <si>
    <t>Расходы на капитальный ремонт образовательных организаций, реализующих общеобразовательные программы Нижегородской области за счет средств областного бюджета и бюджета городского округа город Первомайск</t>
  </si>
  <si>
    <t>01 4 02 S2180</t>
  </si>
  <si>
    <t>Расходы на приобретение школьных автобусов в лизинг за счет средств областного бюджета и бюджета городского округа</t>
  </si>
  <si>
    <t>01 4 02 S2620</t>
  </si>
  <si>
    <t>Совершенствование дошкольного образования как института социального развития</t>
  </si>
  <si>
    <t>01 1 01 00000</t>
  </si>
  <si>
    <t>Мероприятия в области образования</t>
  </si>
  <si>
    <t>01 1 01 24010</t>
  </si>
  <si>
    <t>Модернизация содержания общего образования и образовательной среды с целью развития одаренности обучающихся для обеспечения готовности выпускников общеобразовательных организаций к дальнейшему обучению и деятельности в высокотехнологичной экономике</t>
  </si>
  <si>
    <t>01 1 02 00000</t>
  </si>
  <si>
    <t>01 1 02 24010</t>
  </si>
  <si>
    <t>Поддержка, сохранение и распространение русского языка, улучшение качества преподования русского языка, литературы, истории, комплексного учебного курса "Основы религиозных культур и светской этики"</t>
  </si>
  <si>
    <t>01 1 03 00000</t>
  </si>
  <si>
    <t>01 1 03 24010</t>
  </si>
  <si>
    <t>Формирование у обучающихся социальных компетенций, гражданских установок, культуры здорового образа жизни</t>
  </si>
  <si>
    <t>01 1 04 00000</t>
  </si>
  <si>
    <t>01 1 04 24010</t>
  </si>
  <si>
    <t>Подпрограмма "Развитие дополнительного образования и воспитания детей и молодежи"</t>
  </si>
  <si>
    <t>01 2 00 00000</t>
  </si>
  <si>
    <t>Содействие интеллектуальному, духовно-нравственному развитию детей, реализации личности ребенка в интересах общества, создание условий для выявления и творческого развития одаренных и талантливых детей и молодежи, развитие мотивации у детей к познанию и творчеству</t>
  </si>
  <si>
    <t>01 2 03 00000</t>
  </si>
  <si>
    <t>Проведение мероприятий для детей и молодежи</t>
  </si>
  <si>
    <t>01 2 03 25200</t>
  </si>
  <si>
    <t>Привлечение обучающихся к регулярным занятиям физической культурой и спортом, развитие различных видов спорта в образовательных организациях. Внедрение новых форм спортивно-массовых мероприятий</t>
  </si>
  <si>
    <t>01 2 05 00000</t>
  </si>
  <si>
    <t>01 2 05 24010</t>
  </si>
  <si>
    <t>Развитие моделей и форм детского самоуправления, совершенствование волонтерской деятельности</t>
  </si>
  <si>
    <t>01 2 10 00000</t>
  </si>
  <si>
    <t>01 2 10 25200</t>
  </si>
  <si>
    <t>Обеспечение деятельности муниципальных образовательных организаций дополнительного образования детей, подведомственных отделу народного образования администрации городского округа г.Первомайск, на основе муниципальных заданий</t>
  </si>
  <si>
    <t>01 2 12 00000</t>
  </si>
  <si>
    <t>01 2 12 23590</t>
  </si>
  <si>
    <t>Расходы на повышение оплаты труда педагогических работников муниципальных организаций дополнительного образования за счет средств областного бюджета и бюджета городского округа</t>
  </si>
  <si>
    <t>01 2 12 S2230</t>
  </si>
  <si>
    <t>Подпрограмма "Патриотическое воспитание обучающихся городского округа город Первомайск Нижегородской области"</t>
  </si>
  <si>
    <t>01 3 00 00000</t>
  </si>
  <si>
    <t>Организация поисковых, познавательных, научно-исследовательских, творческих мероприятий в сфере патриотического воспитания</t>
  </si>
  <si>
    <t>01 3 06 00000</t>
  </si>
  <si>
    <t>01 3 06 25200</t>
  </si>
  <si>
    <t>01 4 02 23590</t>
  </si>
  <si>
    <t>Молодежная политика</t>
  </si>
  <si>
    <t>Организация отдыха и оздоровления детей</t>
  </si>
  <si>
    <t>01 2 08 00000</t>
  </si>
  <si>
    <t>Мероприятия по организации отдыха и оздоровления детей и молодежи</t>
  </si>
  <si>
    <t>01 2 08 24910</t>
  </si>
  <si>
    <t>Социальное обеспечение и иные выплаты населению</t>
  </si>
  <si>
    <t>300</t>
  </si>
  <si>
    <t>Расходы за счет субвенции по компенсации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расположенные на территории Российской Федерации</t>
  </si>
  <si>
    <t>01 2 08 73320</t>
  </si>
  <si>
    <t>Другие вопросы в области образования</t>
  </si>
  <si>
    <t>09</t>
  </si>
  <si>
    <t>01 5 00 00000</t>
  </si>
  <si>
    <t>01 5 01 00000</t>
  </si>
  <si>
    <t>01 5 01 00190</t>
  </si>
  <si>
    <t>01 5 01 71040</t>
  </si>
  <si>
    <t>Расходы на обеспечение функций органов местного самоуправления за счет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</si>
  <si>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01 5 01 73010</t>
  </si>
  <si>
    <t>Расходы на обеспечение функций органов местного самоуправления за счет 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</si>
  <si>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01 5 01 73020</t>
  </si>
  <si>
    <t>Содержание муниципального казенного учреждения по обслуживанию муниципальных образовательных учреждений</t>
  </si>
  <si>
    <t>01 5 02 00000</t>
  </si>
  <si>
    <t>Расходы на обеспечение деятельности муниципального казенного учреждения по обслуживанию муниципальных образовательных учреждений</t>
  </si>
  <si>
    <t>01 5 02 00590</t>
  </si>
  <si>
    <t>01 5 02 71040</t>
  </si>
  <si>
    <t>Расходы за счет субсидии из областного бюджета на выплату заработной платы с начислениями на нее работникам муниципальных учреждений и органов местного самоуправления</t>
  </si>
  <si>
    <t>01 5 02 S2090</t>
  </si>
  <si>
    <t>01 5 02 S2190</t>
  </si>
  <si>
    <t>Муниципальная программа "Информационное и материально техническое обеспечение деятельности органов местного самоуправления городского округа город Первомайск Нижегородской области"</t>
  </si>
  <si>
    <t>08 0 00 00000</t>
  </si>
  <si>
    <t>Подпрограмма "Материально-техническое обеспечение деятельности органов местного самоуправления"</t>
  </si>
  <si>
    <t>08 4 00 00000</t>
  </si>
  <si>
    <t>Развитие кадрового потенциала</t>
  </si>
  <si>
    <t>08 4 02 00000</t>
  </si>
  <si>
    <t>Расходы на развитие кадрового потенциала</t>
  </si>
  <si>
    <t>08 4 02 20400</t>
  </si>
  <si>
    <t>Обеспечение пожарной безопасности образовательных организаций городского округа город Первомайск Нижегородской области</t>
  </si>
  <si>
    <t>16 2 01 00000</t>
  </si>
  <si>
    <t>16 2 01 25110</t>
  </si>
  <si>
    <t>Муниципальная программа "Обеспечение общественного порядка и противодействия преступности в городском округе город Первомайск Нижегородской области"</t>
  </si>
  <si>
    <t>18 0 00 00000</t>
  </si>
  <si>
    <t>Подпрограмма "Профилактика преступлений и правонарушений, терроризма и экстремизма на территории городского округа город Первомайск Нижегородской области"</t>
  </si>
  <si>
    <t>18 1 00 00000</t>
  </si>
  <si>
    <t>Оптимальное применение комплекса организационных, социально-политических, информационно-пропагандистских мер по профилактике преступлений и иных правонарушений, усиление антитеррористической защищенности объектов жизнеобеспечения и с массовым пребыванием людей</t>
  </si>
  <si>
    <t>18 1 03 00000</t>
  </si>
  <si>
    <t>Реализация мероприятий, направленных на обеспечение общественного порядка и противодействия преступности в городском округе город Первомайск Нижегородской области</t>
  </si>
  <si>
    <t>18 1 03 26100</t>
  </si>
  <si>
    <t>СОЦИАЛЬНАЯ ПОЛИТИКА</t>
  </si>
  <si>
    <t>10</t>
  </si>
  <si>
    <t>Охрана семьи и детства</t>
  </si>
  <si>
    <t>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 компенсации части родительской платы</t>
  </si>
  <si>
    <t>01 1 08 00000</t>
  </si>
  <si>
    <t>Расходы за счет субвенции на 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выплаты компенсации части родительской платы</t>
  </si>
  <si>
    <t>01 1 08 73110</t>
  </si>
  <si>
    <t>ОТДЕЛ СЕЛЬСКОГО ХОЗЯЙСТВА АДМИНИСТРАЦИИ ГОРОДСКОГО ОКРУГА ГОРОД ПЕРВОМАЙСК НИЖЕГОРОДСКОЙ ОБЛАСТИ</t>
  </si>
  <si>
    <t>082</t>
  </si>
  <si>
    <t>Сельское хозяйство и рыболовство</t>
  </si>
  <si>
    <t>Муниципальная программа "Развитие агропромышленного комплекса городского округа город Первомайск Нижегородской области"</t>
  </si>
  <si>
    <t>10 0 00 00000</t>
  </si>
  <si>
    <t>Подпрограмма "Развитие сельского хозяйства, пищевой и перерабатывающей промышленности городского округа город Первомайск Нижегородской области" до 2020 года</t>
  </si>
  <si>
    <t>10 1 00 00000</t>
  </si>
  <si>
    <t>Развитие отраслей агропромышленного комплекса</t>
  </si>
  <si>
    <t>10 1 01 00000</t>
  </si>
  <si>
    <t>Расходы за счет субвенции на возмещение части затрат на приобретение элитных семян за счет средств областного бюджета</t>
  </si>
  <si>
    <t>10 1 01 73260</t>
  </si>
  <si>
    <t>Расходы за счет субвенции на поддержку племенного животноводства за счет средств областного бюджета</t>
  </si>
  <si>
    <t>10 1 01 73270</t>
  </si>
  <si>
    <t>Расходы за счет субвенции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областного бюджета</t>
  </si>
  <si>
    <t>10 1 01 73280</t>
  </si>
  <si>
    <t>Расходы за счет субвенции на возмещение части затрат сельскохозяйственных товаропроизводителей на 1 килограмм реализованного и (или) отгруженного на собственную переработку молока за счет средств областного бюджета</t>
  </si>
  <si>
    <t>10 1 01 73290</t>
  </si>
  <si>
    <t>Расходы за счет субвенции на оказание несвязанной поддержки сельскохозяйственным товаропроизводителям в области растениеводства за счет средств областного бюджета</t>
  </si>
  <si>
    <t>10 1 01 73300</t>
  </si>
  <si>
    <t>Оказание несвязанной поддержки сельскохозяйственным товаропроизводителям в области растениеводства</t>
  </si>
  <si>
    <t>10 1 01 R5410</t>
  </si>
  <si>
    <t>Расходы за счет субвенции на оказание несвязанной поддержки сельскохозяйственным товаропроизводителям в области растениеводства за счет средств резервного фонда Правительства Российской Федерации</t>
  </si>
  <si>
    <t>10 1 01 R541F</t>
  </si>
  <si>
    <t>Повышение продуктивности в молочном скотоводстве</t>
  </si>
  <si>
    <t>10 1 01 R5420</t>
  </si>
  <si>
    <t>Оказание содействия достижению целевых показателей реализации муниципальной программы развития агропромышленного комплекса</t>
  </si>
  <si>
    <t>10 1 01 R5430</t>
  </si>
  <si>
    <t>Подпрограмма "Обеспечение реализации Муниципальной программы"</t>
  </si>
  <si>
    <t>10 3 00 00000</t>
  </si>
  <si>
    <t>Расходы на содержание отдела сельского хозяйства</t>
  </si>
  <si>
    <t>10 3 01 00000</t>
  </si>
  <si>
    <t>Расходы на обеспечение функций органов местного самоуправления за счет субвенции на осуществление государственных полномочий по поддержке сельскохозяйственного производства</t>
  </si>
  <si>
    <t>10 3 01 73030</t>
  </si>
  <si>
    <t>ГОРОДСКАЯ ДУМА ГОРОДСКОГО ОКРУГА ГОРОД ПЕРВОМАЙСК НИЖЕГОРОДСКОЙ ОБЛАСТИ</t>
  </si>
  <si>
    <t>330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</si>
  <si>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</si>
  <si>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</si>
  <si>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77 0 00 00000</t>
  </si>
  <si>
    <t>Непрограммное направление деятельности</t>
  </si>
  <si>
    <t>77 7 00 00000</t>
  </si>
  <si>
    <t>77 7 01 00000</t>
  </si>
  <si>
    <t>77 7 01 00190</t>
  </si>
  <si>
    <t>АДМИНИСТРАЦИЯ ГОРОДСКОГО ОКРУГА ГОРОД ПЕРВОМАЙСК НИЖЕГОРОДСКОЙ ОБЛАСТИ</t>
  </si>
  <si>
    <t>487</t>
  </si>
  <si>
    <t>Функционирование высшего должностного лица субъекта Российской Федерации и муниципального образования</t>
  </si>
  <si>
    <t>08 5 00 00000</t>
  </si>
  <si>
    <t>Обеспечение деятельности администрации городского округа город Первомайск Нижегородской области</t>
  </si>
  <si>
    <t>08 5 01 00000</t>
  </si>
  <si>
    <t>Глава местного самоуправления городского округа город Первомайск Нижегородской области</t>
  </si>
  <si>
    <t>08 5 01 03000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</si>
  <si>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</si>
  <si>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08 5 01 00190</t>
  </si>
  <si>
    <t>08 5 01 71040</t>
  </si>
  <si>
    <t>Расходы на обеспечение функций органов местного самоуправления за счет 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</si>
  <si>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>08 5 01 73040</t>
  </si>
  <si>
    <t>Расходы на обеспечение функций органов местного самоуправления за счет субвенции на осуществление полномочий по организации и осуществлению деятельности по опеке и попечительству в отношении совершеннолетних граждан</t>
  </si>
  <si>
    <t>08 5 01 73060</t>
  </si>
  <si>
    <t>Судебная система</t>
  </si>
  <si>
    <t>Субвенции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</si>
  <si>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08 5 01 51200</t>
  </si>
  <si>
    <t>Другие общегосударственные вопросы</t>
  </si>
  <si>
    <t>Подпрограмма "Развитие инфраструктуры доступа граждан к государственным и муниципальным услугам"</t>
  </si>
  <si>
    <t>08 3 00 00000</t>
  </si>
  <si>
    <t>Обеспечение функционирования МКУ "МФЦ"</t>
  </si>
  <si>
    <t>08 3 01 00000</t>
  </si>
  <si>
    <t>08 3 01 00590</t>
  </si>
  <si>
    <t>Расходы за счет иных межбюджетных трансфертов на увеличение расходов муниципальных многофункциональных центров предоставления государственных и муниципальных услуг на оказание услуг населению</t>
  </si>
  <si>
    <t>08 3 01 74500</t>
  </si>
  <si>
    <t>08 3 01 S2190</t>
  </si>
  <si>
    <t>Обеспечение деятельности Муниципального казенного учреждения "Учреждение по обеспечению деятельности органов местного самоуправления городского округа город Первомайск Нижегородской области"</t>
  </si>
  <si>
    <t>08 4 01 00000</t>
  </si>
  <si>
    <t>08 4 01 00590</t>
  </si>
  <si>
    <t>08 4 01 71040</t>
  </si>
  <si>
    <t>08 4 01 S2090</t>
  </si>
  <si>
    <t>08 4 01 S2190</t>
  </si>
  <si>
    <t>Муниципальная программа "Управление муниципальным имуществом городского округа город Первомайск Нижегородской области"</t>
  </si>
  <si>
    <t>12 0 00 00000</t>
  </si>
  <si>
    <t>Совершенствование учета муниципального имущества и земельных участков</t>
  </si>
  <si>
    <t>12 0 01 00000</t>
  </si>
  <si>
    <t>Реализация мероприятий, направленных на повышение эффективности управления муниципальным имуществом городского округа город Первомайск Нижегородской области</t>
  </si>
  <si>
    <t>12 0 01 29010</t>
  </si>
  <si>
    <t>Повышение эффективности использования муниципального имущества и земельных ресурсов</t>
  </si>
  <si>
    <t>12 0 02 00000</t>
  </si>
  <si>
    <t>12 0 02 29010</t>
  </si>
  <si>
    <t>Оптимизация муниципального сектора экономики</t>
  </si>
  <si>
    <t>12 0 03 00000</t>
  </si>
  <si>
    <t>12 0 03 29010</t>
  </si>
  <si>
    <t>Оплата жилищно-коммунальных услуг по квартирам специализированного жилищного фонда</t>
  </si>
  <si>
    <t>12 0 05 00000</t>
  </si>
  <si>
    <t>12 0 05 29010</t>
  </si>
  <si>
    <t>Модернизация муниципальной информационной системы управления общественными финансами</t>
  </si>
  <si>
    <t>13 2 13 00000</t>
  </si>
  <si>
    <t>Прочие выплаты по обязательствам городского округа город Первомайск Нижегородской области</t>
  </si>
  <si>
    <t>13 2 13 26000</t>
  </si>
  <si>
    <t>Муниципальная программа "Развитие инвестиционного климата городского округа город Первомайск Нижегородской области"</t>
  </si>
  <si>
    <t>15 0 00 00000</t>
  </si>
  <si>
    <t>Учет вводимых в эксплуатацию объектов капитального строительства на территории городского округа город Первомайск Нижегородской области</t>
  </si>
  <si>
    <t>15 0 03 00000</t>
  </si>
  <si>
    <t>Реализация мероприятий по проведению технической инвентаризации построенных индивидуальных жилых домов на территории городского округа город Первомайск Нижегородской области</t>
  </si>
  <si>
    <t>15 0 03 29150</t>
  </si>
  <si>
    <t>Обеспечение пожарной безопасности населенных пунктов городского округа город Первомайск Нижегородской области</t>
  </si>
  <si>
    <t>16 2 02 00000</t>
  </si>
  <si>
    <t>16 2 02 25110</t>
  </si>
  <si>
    <t>Создание системы видеонаблюдения "Безопасный город" в г.Первомайск Нижегородской области</t>
  </si>
  <si>
    <t>18 1 04 00000</t>
  </si>
  <si>
    <t>18 1 04 26100</t>
  </si>
  <si>
    <t>77 7 06 00000</t>
  </si>
  <si>
    <t>Расходы за счет средств резервного фонда Правительства Нижегородской области и резервного фонда администрации городского округа город Первомайск Нижегородской области</t>
  </si>
  <si>
    <t>77 7 06 21000</t>
  </si>
  <si>
    <t>77 7 06 96000</t>
  </si>
  <si>
    <t>НАЦИОНАЛЬНАЯ ОБОРОНА</t>
  </si>
  <si>
    <t>Мобилизационная и вневойсковая подготовка</t>
  </si>
  <si>
    <t>Обеспечение деятельности военно-учетного стола</t>
  </si>
  <si>
    <t>08 5 02 00000</t>
  </si>
  <si>
    <t>Расходы за счет субвенции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</si>
  <si>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08 5 02 51180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</si>
  <si>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</si>
  <si>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</si>
  <si>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"Защита населения от чрезвычайных ситуаций на территории городского округа город Первомайск Нижегородской области"</t>
  </si>
  <si>
    <t>16 1 00 00000</t>
  </si>
  <si>
    <t>Содержание Единой дежурно-диспетчерской службы городского округа город Первомайск Нижегородской области</t>
  </si>
  <si>
    <t>16 1 03 00000</t>
  </si>
  <si>
    <t>16 1 03 00590</t>
  </si>
  <si>
    <t>16 1 03 S2190</t>
  </si>
  <si>
    <t>Обеспечение пожарной безопасности</t>
  </si>
  <si>
    <t>16 2 02 00590</t>
  </si>
  <si>
    <t>16 2 02 S2090</t>
  </si>
  <si>
    <t>16 2 02 S2190</t>
  </si>
  <si>
    <t>Организация оплачиваемых общественных работ</t>
  </si>
  <si>
    <t>05 0 01 00000</t>
  </si>
  <si>
    <t>Субсидии на возмещение части затрат на организацию оплачиваемых общественных работ</t>
  </si>
  <si>
    <t>05 0 01 61400</t>
  </si>
  <si>
    <t>Подпрограмма "Эпизоотическое благополучие городского округа город Первомайс Нижегородской области" до 2020 года"</t>
  </si>
  <si>
    <t>10 4 00 00000</t>
  </si>
  <si>
    <t>Осуществление мероприятий по снижению инфекционных болезней животных и снижению инвазионной заболеваемости животных</t>
  </si>
  <si>
    <t>10 4 01 00000</t>
  </si>
  <si>
    <t>Расходы за счет субвенции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и содержания безнадзорных животных</t>
  </si>
  <si>
    <t>10 4 01 73310</t>
  </si>
  <si>
    <t>Транспорт</t>
  </si>
  <si>
    <t>Муниципальная программа "Развитие транспортной системы городского округа город Первомайск Нижегородской области"</t>
  </si>
  <si>
    <t>11 0 00 00000</t>
  </si>
  <si>
    <t>Подпрограмма "Развитие пассажирского автотранспорта"</t>
  </si>
  <si>
    <t>11 2 00 00000</t>
  </si>
  <si>
    <t>Возмещение части затрат на осуществление перевозок пассажиров автомобильным транспортом на маршрутах, обеспечивающих социально значимые перевозки</t>
  </si>
  <si>
    <t>11 2 01 00000</t>
  </si>
  <si>
    <t>Субсидии на возмещение затрат (недополученных доходов) на осуществление перевозок пассажиров автомобильным транспортом на муниципальных маршрутах, обеспечивающих социально значимые перевозки на территории городского округа</t>
  </si>
  <si>
    <t>11 2 01 61800</t>
  </si>
  <si>
    <t>Дорожное хозяйство (дорожные фонды)</t>
  </si>
  <si>
    <t>Подпрограмма "Ремонт и содержание автомобильных дорог общего пользования местного значения, ремонт тротуаров и дворовых территорий"</t>
  </si>
  <si>
    <t>11 1 00 00000</t>
  </si>
  <si>
    <t>Выполнение работ по содержанию автомобильных дорог</t>
  </si>
  <si>
    <t>11 1 01 00000</t>
  </si>
  <si>
    <t>Субсидии на возмещение затрат на выполнение работ по ремонту и содержанию автомобильных дорог общего пользования местного значения и искусственных сооружений на них за счет средств бюджета городского округа</t>
  </si>
  <si>
    <t>11 1 01 61700</t>
  </si>
  <si>
    <t>Выполнение работ по ямочному ремонту дорог</t>
  </si>
  <si>
    <t>11 1 02 00000</t>
  </si>
  <si>
    <t>Субсидии на возмещение затрат на выполнение работ по ремонту и содержанию автомобильных дорог общего пользования местного значения и искусственных сооружений на них за счет средств дорожного фонда городского округа</t>
  </si>
  <si>
    <t>11 1 02 20600</t>
  </si>
  <si>
    <t>11 1 02 61700</t>
  </si>
  <si>
    <t>Выполнение работ по ремонту автомобильных дорог</t>
  </si>
  <si>
    <t>11 1 03 00000</t>
  </si>
  <si>
    <t>Выполнение работ по капитальному ремонту, ремонту и содержанию автомобильных дорог общего пользования местного значения и искусственных сооружений на них за счет средств бюджета городского округа</t>
  </si>
  <si>
    <t>11 1 03 20700</t>
  </si>
  <si>
    <t>Расходы за счет иных межбюджетных трансфертов на предоставление грантов на награждение победителей смотра-конкурса на звание "Лучшее муниципальное образование Нижегородской области в сфере благоустройства и дорожной деятельности"</t>
  </si>
  <si>
    <t>11 1 03 74800</t>
  </si>
  <si>
    <t>Расходы на капитальный ремонт и ремонт автомобильных дорог общего пользования местного значения за счет средств областного бюджета и бюджета городского округа</t>
  </si>
  <si>
    <t>11 1 03 S2210</t>
  </si>
  <si>
    <t>11 1 03 S2600</t>
  </si>
  <si>
    <t>Проекты развития территорий городского округа в части ремонта дорог общего пользования местного значения и искусственных сооружений на них, основанные на местных инициативах за счет средств спонсорской помощи, поступающих в бюджет городского округа</t>
  </si>
  <si>
    <t>11 1 03 S2601</t>
  </si>
  <si>
    <t>Проекты развития территорий городского округа в части ремонта дорог общего пользования местного значения и искусственных сооружений на них, основанные на местных инициативах за счет средств населения, поступающих в бюджет городского округа</t>
  </si>
  <si>
    <t>11 1 03 S2602</t>
  </si>
  <si>
    <t>Разработка проекта организации дорожного движения</t>
  </si>
  <si>
    <t>11 1 05 00000</t>
  </si>
  <si>
    <t>Выполнение работ по разработке проекта организации дорожного движения за счет средств бюджета городского округа</t>
  </si>
  <si>
    <t>11 1 05 20800</t>
  </si>
  <si>
    <t>Экспертиза сметной документации на ремонт дорог, тротуаров и дворовых территорий</t>
  </si>
  <si>
    <t>11 1 06 00000</t>
  </si>
  <si>
    <t>Выполнение работ по экспертизе сметной документации на ремонт дорог, тротуаров и дворовых территорий за счет средств бюджета городского округа</t>
  </si>
  <si>
    <t>11 1 06 20800</t>
  </si>
  <si>
    <t>Расходы на независимую экспертизу выполненных работ по ремонту дорог, тротуаров и дворовых территорий за счет средств бюджета городского округа</t>
  </si>
  <si>
    <t>11 1 06 20900</t>
  </si>
  <si>
    <t>Оснащение участка улично-дорожной сети пешеходными ограждениями примыкающими к общеобразовательным учреждениям г.Первомайск Нижегородской области</t>
  </si>
  <si>
    <t>11 1 08 00000</t>
  </si>
  <si>
    <t>Расходы на выполнение работ по оснащению участка улично-дорожной сети пешеходными ограждениями примыкающими к общеобразовательным учреждениям г.Первомайск Нижегородской области за счет средств бюджета городского округа</t>
  </si>
  <si>
    <t>11 1 08 20800</t>
  </si>
  <si>
    <t>Связь и информатика</t>
  </si>
  <si>
    <t>Подпрограмма "Создание системы обеспечения вызова экстренных оперативных служб по единому номеру "112" в городском округе город Первомайск Нижегородской области"</t>
  </si>
  <si>
    <t>08 1 00 00000</t>
  </si>
  <si>
    <t>Ежемесячный платеж за использование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</si>
  <si>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08 1 04 00000</t>
  </si>
  <si>
    <t>Расходы на обслуживание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</si>
  <si>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08 1 04 29500</t>
  </si>
  <si>
    <t>Реализация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</si>
  <si>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16 1 01 00000</t>
  </si>
  <si>
    <t>Расходы на реализацию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</si>
  <si>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16 1 01 26060</t>
  </si>
  <si>
    <t>Расходы за счет субсидии на реконструкцию муниципального сегмента региональной автоматизированной системы централизованного оповещения населения Нижегородской области</t>
  </si>
  <si>
    <t>16 1 01 S2370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</si>
  <si>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</t>
  </si>
  <si>
    <t>14 1 02 00000</t>
  </si>
  <si>
    <t>Расходы на софинансирование муниципальных программ поддержки малого и среднего предпринимательства монопрофильных муниципальных образований Нижегородской области за счет средств федерального, областного бюджетов и бюджета городского округа</t>
  </si>
  <si>
    <t>14 1 02 L5270</t>
  </si>
  <si>
    <t>Субсидирование субъектов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реализацию инвестиционных проектов</t>
  </si>
  <si>
    <t>14 1 03 00000</t>
  </si>
  <si>
    <t>Расходы на субсидирование субъектов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реализацию инвестиционных проектов</t>
  </si>
  <si>
    <t>14 1 03 61600</t>
  </si>
  <si>
    <t>Имущественный взнос на создание Автономной некоммерческой организации "Первомайский центр развития и поддержки предпринимательства"</t>
  </si>
  <si>
    <t>14 1 06 00000</t>
  </si>
  <si>
    <t>Субсидии на предоставление имущественного взноса на создание Автономной некоммерческой организации "Первомайский центр развития и поддержки предпринимательства"</t>
  </si>
  <si>
    <t>14 1 06 61700</t>
  </si>
  <si>
    <t>Субсидия на развитие Автономной некоммерческой организации "Первомайский центр развития и поддержки предпринимательства"</t>
  </si>
  <si>
    <t>14 1 07 00000</t>
  </si>
  <si>
    <t>Субсидии на развитие Автономной некоммерческой организации "Первомайский центр развития и поддержки предпринимательства"</t>
  </si>
  <si>
    <t>14 1 07 61800</t>
  </si>
  <si>
    <t>Создание условий для привлечения инвестиций в экономику городского округа город Первомайск Нижегородской области</t>
  </si>
  <si>
    <t>15 0 01 00000</t>
  </si>
  <si>
    <t>Реализация мероприятий по созданию условий для привлечения инвестиций в экономику городского округа город Первомайск Нижегородской области</t>
  </si>
  <si>
    <t>15 0 01 29170</t>
  </si>
  <si>
    <t>Подготовка проектов планировки и межевания территорий городского округа город Первомайск Нижегородской области</t>
  </si>
  <si>
    <t>15 0 02 00000</t>
  </si>
  <si>
    <t>Реализация мероприятий по планировке и межеванию территорий городского округа город Первомайск Нижегородской области</t>
  </si>
  <si>
    <t>15 0 02 29160</t>
  </si>
  <si>
    <t>Жилищное хозяйство</t>
  </si>
  <si>
    <t>Муниципальная программа "Обеспечение населения городского округа город Первомайск Нижегородской области качественными услугами с сфере жилищно-коммунального хозяйства"</t>
  </si>
  <si>
    <t>04 0 00 00000</t>
  </si>
  <si>
    <t>Подпрограмма "Обеспечение мероприятий по капитальному ремонту и ремонту многоквартирных домов на территории городского округа город Первомайск Нижегородской области"</t>
  </si>
  <si>
    <t>04 4 00 00000</t>
  </si>
  <si>
    <t>Уплата взносов на капитальный ремонт многоквартирных домов, в которых располагаются жилые и нежилые помещения, находящиеся в муниципальной собственности</t>
  </si>
  <si>
    <t>04 4 01 00000</t>
  </si>
  <si>
    <t>Расходы на уплату взносов на капитальный ремонт общего имущества в многоквартирных домах расположенных на территории городского округа город Первомайск Нижегородской области</t>
  </si>
  <si>
    <t>04 4 01 25850</t>
  </si>
  <si>
    <t>Ремонт муниципальных квартир</t>
  </si>
  <si>
    <t>04 4 03 00000</t>
  </si>
  <si>
    <t>Расходы на ремонт муниципальных квартир</t>
  </si>
  <si>
    <t>04 4 03 26080</t>
  </si>
  <si>
    <t>Подпрограмма "Обеспечение мероприятий по переселению граждан из аварийного жилищного фонда на территории городского округа город Первомайск Нижегородской области"</t>
  </si>
  <si>
    <t>04 6 00 00000</t>
  </si>
  <si>
    <t>Снос аварийных многоквартирных домов</t>
  </si>
  <si>
    <t>04 6 01 00000</t>
  </si>
  <si>
    <t>Расходы на снос аварийных многоквартирных домов, расселенных в рамках реализации программы по переселению граждан из аварийного жилищного фонда</t>
  </si>
  <si>
    <t>04 6 01 26020</t>
  </si>
  <si>
    <t>Обеспечение мероприятий по начислению, сбору, взысканию и расходованию платы за пользование жилыми помещениями (платы за наем) муниципального жилищного фонда городского округа город Первомайск Нижегородской области</t>
  </si>
  <si>
    <t>04 9 00 00000</t>
  </si>
  <si>
    <t>Услуги ООО "Кустовой вычислительный центр"</t>
  </si>
  <si>
    <t>04 9 01 00000</t>
  </si>
  <si>
    <t>Расходы на оплату услуг ООО "Кустовой вычислительный центр"</t>
  </si>
  <si>
    <t>04 9 01 26070</t>
  </si>
  <si>
    <t>Муниципальная адресная программа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2013-2018 годы"</t>
  </si>
  <si>
    <t>19 0 00 00000</t>
  </si>
  <si>
    <t>Мероприятия в рамках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2013-2018 годы"</t>
  </si>
  <si>
    <t>19 1 00 00000</t>
  </si>
  <si>
    <t>Мероприятия в рамках реализации 4 этапа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2013-2018 годы"</t>
  </si>
  <si>
    <t>19 1 04 00000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</si>
  <si>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государственной корпорации - Фонд содействия реформированию жилищно-куммунального хозяйства</t>
  </si>
  <si>
    <t>19 1 04 09502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</si>
  <si>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субсидии областного бюджета</t>
  </si>
  <si>
    <t>19 1 04 09602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</si>
  <si>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 городского округа</t>
  </si>
  <si>
    <t>19 1 04 S9602</t>
  </si>
  <si>
    <t>Коммунальное хозяйство</t>
  </si>
  <si>
    <t>Подпрограмма "Обеспечение населения городского округа город Первомайск Нижегородской области бытовыми (банными) услугами"</t>
  </si>
  <si>
    <t>04 1 00 00000</t>
  </si>
  <si>
    <t>Предоставление субсидии из местного бюджета на ремонт бани г.Первомайск Нижегородской области</t>
  </si>
  <si>
    <t>04 1 02 00000</t>
  </si>
  <si>
    <t>Субсидии на финансовое обеспечение затрат, связанных с ремонтом муниципальных бань городского округа город Первомайск Нижегородской области</t>
  </si>
  <si>
    <t>04 1 02 61020</t>
  </si>
  <si>
    <t>Предоставление субсидии из местного бюджета на поддержку коммунального хозяйства (бани)</t>
  </si>
  <si>
    <t>04 1 03 00000</t>
  </si>
  <si>
    <t>Субсидии на возмещение затрат (недополученных доходов) в связи с оказанием услуг бань населению городского округа по тарифам, регулируемым администрацией городского округа</t>
  </si>
  <si>
    <t>04 1 03 61090</t>
  </si>
  <si>
    <t>Экспертиза сметной документации на ремонт бани</t>
  </si>
  <si>
    <t>04 1 04 00000</t>
  </si>
  <si>
    <t>Выполнение работ по экспертизе сметной документации на ремонт бани за счет средств бюджета городского округа</t>
  </si>
  <si>
    <t>04 1 04 20800</t>
  </si>
  <si>
    <t>Муниципальная программа "Охрана окружающей среды в городском округе город Первомайск Нижегородской области"</t>
  </si>
  <si>
    <t>06 0 00 00000</t>
  </si>
  <si>
    <t>Возмещение затрат, связанных с ликвидацией несанкционированных свалок на территории городского округа город Первомайск Нижегородской области</t>
  </si>
  <si>
    <t>06 0 01 00000</t>
  </si>
  <si>
    <t>Субсидии на возмещение затрат на ликвидацию несанкционированных свалок</t>
  </si>
  <si>
    <t>06 0 01 61200</t>
  </si>
  <si>
    <t>Муниципальная программа "Энергоэффективность и развитие энергетики городского округа город Первомайск Нижегородской области"</t>
  </si>
  <si>
    <t>17 0 00 00000</t>
  </si>
  <si>
    <t>Строительство новых газораспределительных сетей на территории городского округа город Первомайск Нижегородской области</t>
  </si>
  <si>
    <t>17 0 01 00000</t>
  </si>
  <si>
    <t>17 0 01 20200</t>
  </si>
  <si>
    <t>Расходы на софинансирование капитальных вложений в объекты газоснабжения за счет средств областного бюджета и бюджета городского округа</t>
  </si>
  <si>
    <t>17 0 01 S2850</t>
  </si>
  <si>
    <t>Подпрограмма "Развитие услуг в сфере похоронного дела на территории городского округа город Первомайск Нижегородской области"</t>
  </si>
  <si>
    <t>04 3 00 00000</t>
  </si>
  <si>
    <t>Возмещение затрат, связанных с содержанием мест захоронения</t>
  </si>
  <si>
    <t>04 3 02 00000</t>
  </si>
  <si>
    <t>Субсидии на возмещение затрат, связанных с содержанием мест захоронения</t>
  </si>
  <si>
    <t>04 3 02 61040</t>
  </si>
  <si>
    <t>Устройство ограждения кладбища</t>
  </si>
  <si>
    <t>04 3 03 00000</t>
  </si>
  <si>
    <t>Расходы на выполнение работ по устройству ограждения кладбища за счет средств бюджета городского округа</t>
  </si>
  <si>
    <t>04 3 03 20800</t>
  </si>
  <si>
    <t>Расходы на выполнение работ по устройству ограждения кладбища за счет средств безвозмездных поступлений, в том числе добровольных пожертвований от физических лиц</t>
  </si>
  <si>
    <t>04 3 03 20801</t>
  </si>
  <si>
    <t>Экспертиза сметной документации по объекту "Устройство ограждения кладбища"</t>
  </si>
  <si>
    <t>04 3 04 00000</t>
  </si>
  <si>
    <t>Выполнение работ по экспертизе сметной документации по устройству ограждения кладбища за счет средств бюджета городского округа</t>
  </si>
  <si>
    <t>04 3 04 20800</t>
  </si>
  <si>
    <t>Подпрограмма "Благоустройство населенных пунктов на территории городского округа город Первомайск Нижегородской области"</t>
  </si>
  <si>
    <t>04 7 00 00000</t>
  </si>
  <si>
    <t>Возмещение затрат, связанных с организацией освещения улиц</t>
  </si>
  <si>
    <t>04 7 01 00000</t>
  </si>
  <si>
    <t>Субсидии на возмещение затрат, связанных с организацией освещения улиц</t>
  </si>
  <si>
    <t>04 7 01 61010</t>
  </si>
  <si>
    <t>Возмещение затрат, связанных с осуществлением прочих мероприятий по благоустройству</t>
  </si>
  <si>
    <t>04 7 02 00000</t>
  </si>
  <si>
    <t>Субсидии на возмещение затрат, связанных с осуществлением прочих мероприятий по благоустройству</t>
  </si>
  <si>
    <t>04 7 02 61050</t>
  </si>
  <si>
    <t>Устройство детских игровых площадок</t>
  </si>
  <si>
    <t>04 7 03 00000</t>
  </si>
  <si>
    <t>04 7 03 22000</t>
  </si>
  <si>
    <t>Приобретение объектов основных средств</t>
  </si>
  <si>
    <t>04 7 04 00000</t>
  </si>
  <si>
    <t>Расходы на приобретение объектов основных средств</t>
  </si>
  <si>
    <t>04 7 04 62010</t>
  </si>
  <si>
    <t>Ремонт памятников, обелисков на территории городского округа город Первомайск</t>
  </si>
  <si>
    <t>04 7 06 00000</t>
  </si>
  <si>
    <t>Выполнение работ по экспертизе сметной документации на ремонт обелиска на пл.Ульянова в г.Первомайск Нижегородской области за счет средств бюджета городского округа</t>
  </si>
  <si>
    <t>04 7 06 20800</t>
  </si>
  <si>
    <t>Расходы на независимую экспертизу выполненных работ по ремонту обелиска на пл.Ульянова в г.Первомайск Нижегородской области за счет средств бюджета городского округа</t>
  </si>
  <si>
    <t>04 7 06 20900</t>
  </si>
  <si>
    <t>Расходы на ремонт обелиска на пл.Ульянова в г.Первомайск Нижегородской области за счет средств бюджета городского округа</t>
  </si>
  <si>
    <t>04 7 06 25260</t>
  </si>
  <si>
    <t>04 7 06 S2600</t>
  </si>
  <si>
    <t>Проекты развития территорий городского округа в области благоустройства населенных пунктов на территории городского округа, основанные на местных инициативах за счет средств спонсорской помощи, поступающих в бюджет городского округа</t>
  </si>
  <si>
    <t>04 7 06 S2601</t>
  </si>
  <si>
    <t>Проекты развития территорий городского округа в области благоустройства населенных пунктов на территории городского округа, основанные на местных инициативах за счет средств населения, поступающих в бюджет городского округа</t>
  </si>
  <si>
    <t>04 7 06 S2602</t>
  </si>
  <si>
    <t>Благоустройство улицы Горького в г.Первомайск</t>
  </si>
  <si>
    <t>04 7 08 00000</t>
  </si>
  <si>
    <t>04 7 08 22000</t>
  </si>
  <si>
    <t>Изготовление планировочных решений на благоустройство дворовых территорий</t>
  </si>
  <si>
    <t>11 1 07 00000</t>
  </si>
  <si>
    <t>Выполнение работ по изготовлению планировочных решений на благоустройство дворовых территорий за счет средств бюджета городского округа</t>
  </si>
  <si>
    <t>11 1 07 20800</t>
  </si>
  <si>
    <t>Расходы на устройство парка "Лукоморье" в г.Первомайск</t>
  </si>
  <si>
    <t>20 0 01 27020</t>
  </si>
  <si>
    <t>Расходы на устройство парка у стадиона "Темп" в г.Первомайск Нижегородской области</t>
  </si>
  <si>
    <t>20 0 01 27030</t>
  </si>
  <si>
    <t>Расходы на благоустройство общественной территории в границах улицы Октябрьская</t>
  </si>
  <si>
    <t>20 0 01 27050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</si>
  <si>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федерального, областного бюджетов и бюджета городского округа</t>
  </si>
  <si>
    <t>20 0 01 L5550</t>
  </si>
  <si>
    <t>Другие вопросы в области жилищно-коммунального хозяйства</t>
  </si>
  <si>
    <t>Подпрограмма "Организация оперативного взаимодействия и реагирования дежурно-диспетчерских служб на территории городского округа город Первомайск Нижегородской области"</t>
  </si>
  <si>
    <t>04 2 00 00000</t>
  </si>
  <si>
    <t>Обеспечение деятельности ДДС ЖКХ</t>
  </si>
  <si>
    <t>04 2 01 00000</t>
  </si>
  <si>
    <t>04 2 01 00590</t>
  </si>
  <si>
    <t>04 2 01 S2190</t>
  </si>
  <si>
    <t>Пенсионное обеспечение</t>
  </si>
  <si>
    <t>Муниципальная программа "Социальная поддержка граждан городского округа город Первомайск Нижегородской области"</t>
  </si>
  <si>
    <t>02 0 00 00000</t>
  </si>
  <si>
    <t>Подпрограмма "Выплата пенсии за выслугу лет лицам, замещавшим муниципальные должности и должности муниципальной службы в городском округе город Первомайск Нижегородской области"</t>
  </si>
  <si>
    <t>02 1 00 00000</t>
  </si>
  <si>
    <t>Выплата пенсии за выслугу лет</t>
  </si>
  <si>
    <t>02 1 01 00000</t>
  </si>
  <si>
    <t>Ежемесячная доплата к пенсиям лицам, замещавшим муниципальные должности городского округа город Первомайск Нижегородской области</t>
  </si>
  <si>
    <t>02 1 01 29010</t>
  </si>
  <si>
    <t>Социальное обеспечение населения</t>
  </si>
  <si>
    <t>Подпрограмма "Меры социальной поддержки граждан при газификации домовладений в городском округе город Первомайск Нижегородской области"</t>
  </si>
  <si>
    <t>02 3 00 00000</t>
  </si>
  <si>
    <t>Осуществление социальной выплаты в размере 15 тыс.рублей малоимущим гражданам</t>
  </si>
  <si>
    <t>02 3 01 00000</t>
  </si>
  <si>
    <t>Расходы на осуществление социальной выплаты на газификацию домовладений</t>
  </si>
  <si>
    <t>02 3 01 29020</t>
  </si>
  <si>
    <t>Муниципальная программа "Обеспечение населения городского округа город Первомайск Нижегородской области доступным и комфортным жильем"</t>
  </si>
  <si>
    <t>03 0 00 00000</t>
  </si>
  <si>
    <t>Подпрограмма "Обеспечение жильем молодых семей в городском округе город Первомайск Нижегородской области"</t>
  </si>
  <si>
    <t>03 2 00 00000</t>
  </si>
  <si>
    <t>Предоставление социальных выплат молодым семьям на приобретение (строительство) жилья</t>
  </si>
  <si>
    <t>03 2 01 00000</t>
  </si>
  <si>
    <t>Расходы за счет субсидии на осуществление социальных выплат молодым семьям на приобретение жилья или строительство индивидуального жилого дома за счет средств областного бюджета</t>
  </si>
  <si>
    <t>03 2 01 L4970</t>
  </si>
  <si>
    <t>Выплата компенсации части процентной ставки, в рамках МП "Молодой семье-доступное жилье" на 2005-2010 годы</t>
  </si>
  <si>
    <t>03 2 03 00000</t>
  </si>
  <si>
    <t>Обеспечение обязательств, принятых в рамках районной целевой программы "Молодой семье-доступное жилье" на 2005-2010 годы</t>
  </si>
  <si>
    <t>03 2 03 24500</t>
  </si>
  <si>
    <t>Подпрограмма "Ипотечное жилищное кредитование населения городского округа город Первомайск Нижегородской области" на 2015-2020 годы</t>
  </si>
  <si>
    <t>03 3 00 00000</t>
  </si>
  <si>
    <t>Выплата компенсаций части ежемесячного платежа на погащение ипотечных жилищных кредитов (займов), оформленных гражданами-участниками программы "Ипотечное жилищное кредитование населения городского округа город Первомайск Нижегородской области" на 2013-2020 годы</t>
  </si>
  <si>
    <t>03 3 01 00000</t>
  </si>
  <si>
    <t>Расходы на компенсацию части платежа по полученным гражданами-участниками социальной (льготной) ипотеки ипотечным жилищным кредитам (займам) за счет средств областного бюджета и бюджета городского округа</t>
  </si>
  <si>
    <t>03 3 01 S2270</t>
  </si>
  <si>
    <t>Подпрограмма "Выполнение государственных обязательств по обеспечению жильем отдельных категорий граждан, установленных законодательством Нижегородской области"</t>
  </si>
  <si>
    <t>03 1 00 00000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</si>
  <si>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</si>
  <si>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03 1 01 00000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</si>
  <si>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</t>
  </si>
  <si>
    <t>03 1 01 73150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</si>
  <si>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федерального и областного бюджетов</t>
  </si>
  <si>
    <t>03 1 01 R0820</t>
  </si>
  <si>
    <t>Другие вопросы в области социальной политики</t>
  </si>
  <si>
    <t>Подпрограмма "Поддержка социально ориентированных некоммерческих организаций в городском округе город Первомайск Нижегородской области"</t>
  </si>
  <si>
    <t>02 2 00 00000</t>
  </si>
  <si>
    <t>Оказание финансовой поддержки социально ориентированным некоммерческим организациям (в соответствии с постановлением администрации городского округа город Первомайск Нижегородской области от 12.05.2014 № 460 "О финансовой поддержке социально ориентированных некоммерческих организаций в городском округе город Первомайс Нижегородской области")</t>
  </si>
  <si>
    <t>02 2 01 00000</t>
  </si>
  <si>
    <t>Расходы на оказание финансовой поддержки социально ориентированным некоммерческим организациям</t>
  </si>
  <si>
    <t>02 2 01 29040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</si>
  <si>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</si>
  <si>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</si>
  <si>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городском округе город Первомайск Нижегородской области"</t>
  </si>
  <si>
    <t>09 0 00 00000</t>
  </si>
  <si>
    <t>Подпрограмма "Развитие физической культуры и массового спорта"</t>
  </si>
  <si>
    <t>09 1 00 00000</t>
  </si>
  <si>
    <t>Субсидии на финансовое обеспечение выполнения муниципального задания МАУ "ФОК в г.Первомайск НО"</t>
  </si>
  <si>
    <t>09 1 01 00000</t>
  </si>
  <si>
    <t>Мероприятия в области спорта и физической культуры</t>
  </si>
  <si>
    <t>09 1 01 25270</t>
  </si>
  <si>
    <t>09 2 00 00000</t>
  </si>
  <si>
    <t>09 2 01 00000</t>
  </si>
  <si>
    <t>Расходы на обеспечение деятельности муниципальных учреждений физической культуры и спорта</t>
  </si>
  <si>
    <t>09 2 01 87590</t>
  </si>
  <si>
    <t>09 2 01 S2190</t>
  </si>
  <si>
    <t>09 2 02 00000</t>
  </si>
  <si>
    <t>09 2 02 87590</t>
  </si>
  <si>
    <t>Обеспечение пожарной безопасности МАУ "Физкультурно-оздоровительный комплекс город Первомайск Нижегородской области"</t>
  </si>
  <si>
    <t>16 2 04 00000</t>
  </si>
  <si>
    <t>16 2 04 25110</t>
  </si>
  <si>
    <t>СРЕДСТВА МАССОВОЙ ИНФОРМАЦИИ</t>
  </si>
  <si>
    <t>Периодическая печать и издательства</t>
  </si>
  <si>
    <t>Подпрограмма "Информационная среда"</t>
  </si>
  <si>
    <t>08 2 00 00000</t>
  </si>
  <si>
    <t>Выделение субсидий на финансовое обеспечение выполнения муниципального задания на оказание муниципальных услуг (выполнение работ)</t>
  </si>
  <si>
    <t>08 2 02 00000</t>
  </si>
  <si>
    <t>Расходы на обеспечение деятельности муниципальных учреждений в сфере печатных средств массовой информации</t>
  </si>
  <si>
    <t>08 2 02 00590</t>
  </si>
  <si>
    <t>Расходы на обеспечение деятельности муниципальных учреждений в сфере печатных средств массовой информации за счет средств областного бюджета и бюджета городского округа</t>
  </si>
  <si>
    <t>08 2 02 S2050</t>
  </si>
  <si>
    <t>Всего</t>
  </si>
  <si>
    <t>Код по бюджетной классификации</t>
  </si>
  <si>
    <t>Ведомство</t>
  </si>
  <si>
    <t>Раздел</t>
  </si>
  <si>
    <t>Подраздел</t>
  </si>
  <si>
    <t>Целевая статья расходов</t>
  </si>
  <si>
    <t>Вид расходов</t>
  </si>
  <si>
    <t>в том числе:</t>
  </si>
  <si>
    <t xml:space="preserve">Стротельство нового корпуса на 80 мест в г.Первомайск к МАДОУ д/с "Березка" по адресу: Нижегородская область, г.Первомайск, пл.Ульянова, д.11 </t>
  </si>
  <si>
    <t>Распределительный газопровод низкого давления по ул.Клубная, Гагарина, Горького, пер.Горького в с.Шутилово Первомайского района Нижегородской области</t>
  </si>
  <si>
    <t>План на 2018 год</t>
  </si>
  <si>
    <t>Исполнено за 2018 год</t>
  </si>
  <si>
    <t>% исполнения</t>
  </si>
  <si>
    <t>(рублей)</t>
  </si>
  <si>
    <t>Расходы бюджета городского округа по ведомственной структуре расходов бюджета городского округа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</si>
</sst>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49" fontId="6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0" fontId="0" fillId="0" borderId="3" xfId="0" applyFont="1" applyBorder="1"/>
    <xf numFmtId="0" fontId="9" fillId="0" borderId="0" xfId="0" applyFont="1"/>
    <xf numFmtId="49" fontId="6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righ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4" fontId="12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 vertical="center"/>
    </xf>
    <xf numFmtId="4" fontId="13" fillId="2" borderId="2" xfId="0" applyNumberFormat="1" applyFont="1" applyFill="1" applyBorder="1" applyAlignment="1">
      <alignment horizontal="right" vertical="center"/>
    </xf>
    <xf numFmtId="165" fontId="14" fillId="2" borderId="2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0" fillId="3" borderId="0" xfId="0" applyFont="1" applyFill="1"/>
    <xf numFmtId="0" fontId="0" fillId="3" borderId="0" xfId="0" applyFill="1"/>
    <xf numFmtId="164" fontId="7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21"/>
  <sheetViews>
    <sheetView showGridLines="0" tabSelected="1" topLeftCell="A44" workbookViewId="0">
      <selection activeCell="AD10" sqref="AD10"/>
    </sheetView>
  </sheetViews>
  <sheetFormatPr defaultRowHeight="10.15" customHeight="1" x14ac:dyDescent="0.25"/>
  <cols>
    <col min="1" max="1" width="43.140625" style="9" customWidth="1"/>
    <col min="2" max="2" width="7.85546875" style="9" customWidth="1"/>
    <col min="3" max="3" width="7" style="9" customWidth="1"/>
    <col min="4" max="4" width="7.28515625" style="9" customWidth="1"/>
    <col min="5" max="5" width="18.140625" style="9" customWidth="1"/>
    <col min="6" max="19" width="8" style="9" hidden="1"/>
    <col min="20" max="20" width="7.28515625" style="9" customWidth="1"/>
    <col min="21" max="26" width="8" style="9" hidden="1"/>
    <col min="27" max="27" width="17.7109375" style="9" customWidth="1"/>
    <col min="28" max="29" width="8" style="9" hidden="1"/>
    <col min="30" max="30" width="18.28515625" style="9" customWidth="1"/>
    <col min="31" max="31" width="8" hidden="1"/>
    <col min="32" max="32" width="14.140625" customWidth="1"/>
  </cols>
  <sheetData>
    <row r="1" spans="1:32" ht="10.15" customHeigh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3"/>
    </row>
    <row r="2" spans="1:32" ht="38.25" customHeight="1" x14ac:dyDescent="0.25">
      <c r="A2" s="39" t="s">
        <v>799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0"/>
    </row>
    <row r="3" spans="1:32" ht="19.149999999999999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1"/>
      <c r="AF3" s="31" t="s">
        <v>798</v>
      </c>
    </row>
    <row r="4" spans="1:32" ht="19.149999999999999" customHeight="1" x14ac:dyDescent="0.25">
      <c r="A4" s="34" t="s">
        <v>1</v>
      </c>
      <c r="B4" s="36" t="s">
        <v>786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10"/>
      <c r="V4" s="10"/>
      <c r="W4" s="10"/>
      <c r="X4" s="10"/>
      <c r="Y4" s="10"/>
      <c r="Z4" s="10"/>
      <c r="AA4" s="34" t="s">
        <v>795</v>
      </c>
      <c r="AB4" s="21"/>
      <c r="AC4" s="21"/>
      <c r="AD4" s="34" t="s">
        <v>796</v>
      </c>
      <c r="AE4" s="1"/>
      <c r="AF4" s="34" t="s">
        <v>797</v>
      </c>
    </row>
    <row r="5" spans="1:32" ht="15" customHeight="1" x14ac:dyDescent="0.25">
      <c r="A5" s="34"/>
      <c r="B5" s="37" t="s">
        <v>787</v>
      </c>
      <c r="C5" s="37" t="s">
        <v>788</v>
      </c>
      <c r="D5" s="37" t="s">
        <v>789</v>
      </c>
      <c r="E5" s="37" t="s">
        <v>790</v>
      </c>
      <c r="F5" s="37" t="s">
        <v>5</v>
      </c>
      <c r="G5" s="37" t="s">
        <v>5</v>
      </c>
      <c r="H5" s="37" t="s">
        <v>5</v>
      </c>
      <c r="I5" s="37" t="s">
        <v>5</v>
      </c>
      <c r="J5" s="37" t="s">
        <v>5</v>
      </c>
      <c r="K5" s="37" t="s">
        <v>5</v>
      </c>
      <c r="L5" s="37" t="s">
        <v>5</v>
      </c>
      <c r="M5" s="37" t="s">
        <v>5</v>
      </c>
      <c r="N5" s="37" t="s">
        <v>5</v>
      </c>
      <c r="O5" s="37" t="s">
        <v>5</v>
      </c>
      <c r="P5" s="37" t="s">
        <v>5</v>
      </c>
      <c r="Q5" s="37" t="s">
        <v>5</v>
      </c>
      <c r="R5" s="37" t="s">
        <v>5</v>
      </c>
      <c r="S5" s="37" t="s">
        <v>5</v>
      </c>
      <c r="T5" s="37" t="s">
        <v>791</v>
      </c>
      <c r="U5" s="37" t="s">
        <v>7</v>
      </c>
      <c r="V5" s="37" t="s">
        <v>8</v>
      </c>
      <c r="W5" s="37" t="s">
        <v>9</v>
      </c>
      <c r="X5" s="37" t="s">
        <v>10</v>
      </c>
      <c r="Y5" s="37" t="s">
        <v>11</v>
      </c>
      <c r="Z5" s="38" t="s">
        <v>1</v>
      </c>
      <c r="AA5" s="34"/>
      <c r="AB5" s="34" t="s">
        <v>0</v>
      </c>
      <c r="AC5" s="34" t="s">
        <v>0</v>
      </c>
      <c r="AD5" s="34"/>
      <c r="AE5" s="35" t="s">
        <v>1</v>
      </c>
      <c r="AF5" s="34"/>
    </row>
    <row r="6" spans="1:32" ht="36.75" customHeight="1" x14ac:dyDescent="0.25">
      <c r="A6" s="34"/>
      <c r="B6" s="37" t="s">
        <v>2</v>
      </c>
      <c r="C6" s="37" t="s">
        <v>3</v>
      </c>
      <c r="D6" s="37" t="s">
        <v>4</v>
      </c>
      <c r="E6" s="37" t="s">
        <v>5</v>
      </c>
      <c r="F6" s="37" t="s">
        <v>5</v>
      </c>
      <c r="G6" s="37" t="s">
        <v>5</v>
      </c>
      <c r="H6" s="37" t="s">
        <v>5</v>
      </c>
      <c r="I6" s="37" t="s">
        <v>5</v>
      </c>
      <c r="J6" s="37" t="s">
        <v>5</v>
      </c>
      <c r="K6" s="37" t="s">
        <v>5</v>
      </c>
      <c r="L6" s="37" t="s">
        <v>5</v>
      </c>
      <c r="M6" s="37" t="s">
        <v>5</v>
      </c>
      <c r="N6" s="37" t="s">
        <v>5</v>
      </c>
      <c r="O6" s="37" t="s">
        <v>5</v>
      </c>
      <c r="P6" s="37" t="s">
        <v>5</v>
      </c>
      <c r="Q6" s="37" t="s">
        <v>5</v>
      </c>
      <c r="R6" s="37" t="s">
        <v>5</v>
      </c>
      <c r="S6" s="37" t="s">
        <v>5</v>
      </c>
      <c r="T6" s="37" t="s">
        <v>6</v>
      </c>
      <c r="U6" s="37" t="s">
        <v>7</v>
      </c>
      <c r="V6" s="37" t="s">
        <v>8</v>
      </c>
      <c r="W6" s="37" t="s">
        <v>9</v>
      </c>
      <c r="X6" s="37" t="s">
        <v>10</v>
      </c>
      <c r="Y6" s="37"/>
      <c r="Z6" s="38"/>
      <c r="AA6" s="34"/>
      <c r="AB6" s="34"/>
      <c r="AC6" s="34"/>
      <c r="AD6" s="34"/>
      <c r="AE6" s="35"/>
      <c r="AF6" s="34"/>
    </row>
    <row r="7" spans="1:32" ht="15" hidden="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2"/>
      <c r="AA7" s="2"/>
      <c r="AB7" s="2"/>
      <c r="AC7" s="2"/>
      <c r="AD7" s="2"/>
      <c r="AE7" s="2"/>
      <c r="AF7" s="2"/>
    </row>
    <row r="8" spans="1:32" ht="66" customHeight="1" x14ac:dyDescent="0.25">
      <c r="A8" s="11" t="s">
        <v>12</v>
      </c>
      <c r="B8" s="12" t="s">
        <v>13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3"/>
      <c r="W8" s="13"/>
      <c r="X8" s="13"/>
      <c r="Y8" s="13"/>
      <c r="Z8" s="11" t="s">
        <v>12</v>
      </c>
      <c r="AA8" s="22">
        <v>11196071.15</v>
      </c>
      <c r="AB8" s="22"/>
      <c r="AC8" s="22"/>
      <c r="AD8" s="22">
        <f>AD9+AD30</f>
        <v>11175953.68</v>
      </c>
      <c r="AE8" s="4" t="s">
        <v>12</v>
      </c>
      <c r="AF8" s="28">
        <f>AD8/AA8*100</f>
        <v>99.820316701006305</v>
      </c>
    </row>
    <row r="9" spans="1:32" ht="33" customHeight="1" x14ac:dyDescent="0.25">
      <c r="A9" s="11" t="s">
        <v>14</v>
      </c>
      <c r="B9" s="12" t="s">
        <v>13</v>
      </c>
      <c r="C9" s="12" t="s">
        <v>15</v>
      </c>
      <c r="D9" s="12" t="s">
        <v>16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  <c r="Z9" s="11" t="s">
        <v>14</v>
      </c>
      <c r="AA9" s="22">
        <v>11185252</v>
      </c>
      <c r="AB9" s="22"/>
      <c r="AC9" s="22"/>
      <c r="AD9" s="22">
        <f>AD10+AD24</f>
        <v>11165134.529999999</v>
      </c>
      <c r="AE9" s="4" t="s">
        <v>14</v>
      </c>
      <c r="AF9" s="28">
        <f t="shared" ref="AF9:AF72" si="0">AD9/AA9*100</f>
        <v>99.820142898881485</v>
      </c>
    </row>
    <row r="10" spans="1:32" ht="66" customHeight="1" x14ac:dyDescent="0.25">
      <c r="A10" s="11" t="s">
        <v>17</v>
      </c>
      <c r="B10" s="12" t="s">
        <v>13</v>
      </c>
      <c r="C10" s="12" t="s">
        <v>15</v>
      </c>
      <c r="D10" s="12" t="s">
        <v>18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  <c r="Z10" s="11" t="s">
        <v>17</v>
      </c>
      <c r="AA10" s="22">
        <v>11175252</v>
      </c>
      <c r="AB10" s="22"/>
      <c r="AC10" s="22"/>
      <c r="AD10" s="22">
        <f>AD11</f>
        <v>11165134.529999999</v>
      </c>
      <c r="AE10" s="4" t="s">
        <v>17</v>
      </c>
      <c r="AF10" s="28">
        <f t="shared" si="0"/>
        <v>99.909465397290361</v>
      </c>
    </row>
    <row r="11" spans="1:32" ht="66" customHeight="1" x14ac:dyDescent="0.25">
      <c r="A11" s="14" t="s">
        <v>19</v>
      </c>
      <c r="B11" s="15" t="s">
        <v>13</v>
      </c>
      <c r="C11" s="15" t="s">
        <v>15</v>
      </c>
      <c r="D11" s="15" t="s">
        <v>18</v>
      </c>
      <c r="E11" s="15" t="s">
        <v>20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6"/>
      <c r="X11" s="16"/>
      <c r="Y11" s="16"/>
      <c r="Z11" s="14" t="s">
        <v>19</v>
      </c>
      <c r="AA11" s="23">
        <v>11175252</v>
      </c>
      <c r="AB11" s="23"/>
      <c r="AC11" s="23"/>
      <c r="AD11" s="23">
        <f>AD12+AD17</f>
        <v>11165134.529999999</v>
      </c>
      <c r="AE11" s="5" t="s">
        <v>19</v>
      </c>
      <c r="AF11" s="30">
        <f t="shared" si="0"/>
        <v>99.909465397290361</v>
      </c>
    </row>
    <row r="12" spans="1:32" ht="66" customHeight="1" x14ac:dyDescent="0.25">
      <c r="A12" s="14" t="s">
        <v>21</v>
      </c>
      <c r="B12" s="15" t="s">
        <v>13</v>
      </c>
      <c r="C12" s="15" t="s">
        <v>15</v>
      </c>
      <c r="D12" s="15" t="s">
        <v>18</v>
      </c>
      <c r="E12" s="15" t="s">
        <v>22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6"/>
      <c r="W12" s="16"/>
      <c r="X12" s="16"/>
      <c r="Y12" s="16"/>
      <c r="Z12" s="14" t="s">
        <v>21</v>
      </c>
      <c r="AA12" s="23">
        <v>1064802</v>
      </c>
      <c r="AB12" s="23"/>
      <c r="AC12" s="23"/>
      <c r="AD12" s="23">
        <f>AD13</f>
        <v>1064802</v>
      </c>
      <c r="AE12" s="5" t="s">
        <v>21</v>
      </c>
      <c r="AF12" s="30">
        <f t="shared" si="0"/>
        <v>100</v>
      </c>
    </row>
    <row r="13" spans="1:32" ht="115.7" customHeight="1" x14ac:dyDescent="0.25">
      <c r="A13" s="14" t="s">
        <v>23</v>
      </c>
      <c r="B13" s="15" t="s">
        <v>13</v>
      </c>
      <c r="C13" s="15" t="s">
        <v>15</v>
      </c>
      <c r="D13" s="15" t="s">
        <v>18</v>
      </c>
      <c r="E13" s="15" t="s">
        <v>24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/>
      <c r="W13" s="16"/>
      <c r="X13" s="16"/>
      <c r="Y13" s="16"/>
      <c r="Z13" s="14" t="s">
        <v>23</v>
      </c>
      <c r="AA13" s="23">
        <v>1064802</v>
      </c>
      <c r="AB13" s="23"/>
      <c r="AC13" s="23"/>
      <c r="AD13" s="23">
        <f>AD14</f>
        <v>1064802</v>
      </c>
      <c r="AE13" s="5" t="s">
        <v>23</v>
      </c>
      <c r="AF13" s="30">
        <f t="shared" si="0"/>
        <v>100</v>
      </c>
    </row>
    <row r="14" spans="1:32" ht="115.7" customHeight="1" x14ac:dyDescent="0.25">
      <c r="A14" s="14" t="s">
        <v>23</v>
      </c>
      <c r="B14" s="15" t="s">
        <v>13</v>
      </c>
      <c r="C14" s="15" t="s">
        <v>15</v>
      </c>
      <c r="D14" s="15" t="s">
        <v>18</v>
      </c>
      <c r="E14" s="15" t="s">
        <v>25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6"/>
      <c r="W14" s="16"/>
      <c r="X14" s="16"/>
      <c r="Y14" s="16"/>
      <c r="Z14" s="14" t="s">
        <v>23</v>
      </c>
      <c r="AA14" s="23">
        <v>1064802</v>
      </c>
      <c r="AB14" s="23"/>
      <c r="AC14" s="23"/>
      <c r="AD14" s="23">
        <f>AD15+AD16</f>
        <v>1064802</v>
      </c>
      <c r="AE14" s="5" t="s">
        <v>23</v>
      </c>
      <c r="AF14" s="30">
        <f t="shared" si="0"/>
        <v>100</v>
      </c>
    </row>
    <row r="15" spans="1:32" ht="99.2" customHeight="1" x14ac:dyDescent="0.25">
      <c r="A15" s="14" t="s">
        <v>26</v>
      </c>
      <c r="B15" s="15" t="s">
        <v>13</v>
      </c>
      <c r="C15" s="15" t="s">
        <v>15</v>
      </c>
      <c r="D15" s="15" t="s">
        <v>18</v>
      </c>
      <c r="E15" s="15" t="s">
        <v>25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 t="s">
        <v>27</v>
      </c>
      <c r="U15" s="15"/>
      <c r="V15" s="16"/>
      <c r="W15" s="16"/>
      <c r="X15" s="16"/>
      <c r="Y15" s="16"/>
      <c r="Z15" s="14" t="s">
        <v>26</v>
      </c>
      <c r="AA15" s="23">
        <v>746846.51</v>
      </c>
      <c r="AB15" s="23"/>
      <c r="AC15" s="23"/>
      <c r="AD15" s="23">
        <v>746846.51</v>
      </c>
      <c r="AE15" s="6" t="s">
        <v>26</v>
      </c>
      <c r="AF15" s="30">
        <f t="shared" si="0"/>
        <v>100</v>
      </c>
    </row>
    <row r="16" spans="1:32" ht="49.5" customHeight="1" x14ac:dyDescent="0.25">
      <c r="A16" s="14" t="s">
        <v>28</v>
      </c>
      <c r="B16" s="15" t="s">
        <v>13</v>
      </c>
      <c r="C16" s="15" t="s">
        <v>15</v>
      </c>
      <c r="D16" s="15" t="s">
        <v>18</v>
      </c>
      <c r="E16" s="15" t="s">
        <v>25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 t="s">
        <v>29</v>
      </c>
      <c r="U16" s="15"/>
      <c r="V16" s="16"/>
      <c r="W16" s="16"/>
      <c r="X16" s="16"/>
      <c r="Y16" s="16"/>
      <c r="Z16" s="14" t="s">
        <v>28</v>
      </c>
      <c r="AA16" s="23">
        <v>317955.49</v>
      </c>
      <c r="AB16" s="23"/>
      <c r="AC16" s="23"/>
      <c r="AD16" s="23">
        <v>317955.49</v>
      </c>
      <c r="AE16" s="6" t="s">
        <v>28</v>
      </c>
      <c r="AF16" s="30">
        <f t="shared" si="0"/>
        <v>100</v>
      </c>
    </row>
    <row r="17" spans="1:32" ht="33" customHeight="1" x14ac:dyDescent="0.25">
      <c r="A17" s="14" t="s">
        <v>30</v>
      </c>
      <c r="B17" s="15" t="s">
        <v>13</v>
      </c>
      <c r="C17" s="15" t="s">
        <v>15</v>
      </c>
      <c r="D17" s="15" t="s">
        <v>18</v>
      </c>
      <c r="E17" s="15" t="s">
        <v>31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6"/>
      <c r="W17" s="16"/>
      <c r="X17" s="16"/>
      <c r="Y17" s="16"/>
      <c r="Z17" s="14" t="s">
        <v>30</v>
      </c>
      <c r="AA17" s="23">
        <v>10110450</v>
      </c>
      <c r="AB17" s="23"/>
      <c r="AC17" s="23"/>
      <c r="AD17" s="23">
        <f>AD18</f>
        <v>10100332.529999999</v>
      </c>
      <c r="AE17" s="5" t="s">
        <v>30</v>
      </c>
      <c r="AF17" s="30">
        <f t="shared" si="0"/>
        <v>99.899930566888713</v>
      </c>
    </row>
    <row r="18" spans="1:32" ht="49.5" customHeight="1" x14ac:dyDescent="0.25">
      <c r="A18" s="14" t="s">
        <v>32</v>
      </c>
      <c r="B18" s="15" t="s">
        <v>13</v>
      </c>
      <c r="C18" s="15" t="s">
        <v>15</v>
      </c>
      <c r="D18" s="15" t="s">
        <v>18</v>
      </c>
      <c r="E18" s="15" t="s">
        <v>33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6"/>
      <c r="W18" s="16"/>
      <c r="X18" s="16"/>
      <c r="Y18" s="16"/>
      <c r="Z18" s="14" t="s">
        <v>32</v>
      </c>
      <c r="AA18" s="23">
        <v>10110450</v>
      </c>
      <c r="AB18" s="23"/>
      <c r="AC18" s="23"/>
      <c r="AD18" s="23">
        <f>AD19+AD22</f>
        <v>10100332.529999999</v>
      </c>
      <c r="AE18" s="5" t="s">
        <v>32</v>
      </c>
      <c r="AF18" s="30">
        <f t="shared" si="0"/>
        <v>99.899930566888713</v>
      </c>
    </row>
    <row r="19" spans="1:32" ht="33" customHeight="1" x14ac:dyDescent="0.25">
      <c r="A19" s="14" t="s">
        <v>34</v>
      </c>
      <c r="B19" s="15" t="s">
        <v>13</v>
      </c>
      <c r="C19" s="15" t="s">
        <v>15</v>
      </c>
      <c r="D19" s="15" t="s">
        <v>18</v>
      </c>
      <c r="E19" s="15" t="s">
        <v>35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6"/>
      <c r="W19" s="16"/>
      <c r="X19" s="16"/>
      <c r="Y19" s="16"/>
      <c r="Z19" s="14" t="s">
        <v>34</v>
      </c>
      <c r="AA19" s="23">
        <v>10052800</v>
      </c>
      <c r="AB19" s="23"/>
      <c r="AC19" s="23"/>
      <c r="AD19" s="23">
        <f>AD20+AD21</f>
        <v>10042682.529999999</v>
      </c>
      <c r="AE19" s="5" t="s">
        <v>34</v>
      </c>
      <c r="AF19" s="30">
        <f t="shared" si="0"/>
        <v>99.899356696641732</v>
      </c>
    </row>
    <row r="20" spans="1:32" ht="99.2" customHeight="1" x14ac:dyDescent="0.25">
      <c r="A20" s="14" t="s">
        <v>26</v>
      </c>
      <c r="B20" s="15" t="s">
        <v>13</v>
      </c>
      <c r="C20" s="15" t="s">
        <v>15</v>
      </c>
      <c r="D20" s="15" t="s">
        <v>18</v>
      </c>
      <c r="E20" s="15" t="s">
        <v>35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 t="s">
        <v>27</v>
      </c>
      <c r="U20" s="15"/>
      <c r="V20" s="16"/>
      <c r="W20" s="16"/>
      <c r="X20" s="16"/>
      <c r="Y20" s="16"/>
      <c r="Z20" s="14" t="s">
        <v>26</v>
      </c>
      <c r="AA20" s="23">
        <v>9520700.5999999996</v>
      </c>
      <c r="AB20" s="23"/>
      <c r="AC20" s="23"/>
      <c r="AD20" s="23">
        <v>9520698.5899999999</v>
      </c>
      <c r="AE20" s="6" t="s">
        <v>26</v>
      </c>
      <c r="AF20" s="30">
        <f t="shared" si="0"/>
        <v>99.999978888108302</v>
      </c>
    </row>
    <row r="21" spans="1:32" ht="49.5" customHeight="1" x14ac:dyDescent="0.25">
      <c r="A21" s="14" t="s">
        <v>28</v>
      </c>
      <c r="B21" s="15" t="s">
        <v>13</v>
      </c>
      <c r="C21" s="15" t="s">
        <v>15</v>
      </c>
      <c r="D21" s="15" t="s">
        <v>18</v>
      </c>
      <c r="E21" s="15" t="s">
        <v>35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 t="s">
        <v>29</v>
      </c>
      <c r="U21" s="15"/>
      <c r="V21" s="16"/>
      <c r="W21" s="16"/>
      <c r="X21" s="16"/>
      <c r="Y21" s="16"/>
      <c r="Z21" s="14" t="s">
        <v>28</v>
      </c>
      <c r="AA21" s="23">
        <v>532099.4</v>
      </c>
      <c r="AB21" s="23"/>
      <c r="AC21" s="23"/>
      <c r="AD21" s="23">
        <v>521983.94</v>
      </c>
      <c r="AE21" s="6" t="s">
        <v>28</v>
      </c>
      <c r="AF21" s="30">
        <f t="shared" si="0"/>
        <v>98.098952939995797</v>
      </c>
    </row>
    <row r="22" spans="1:32" ht="115.7" customHeight="1" x14ac:dyDescent="0.25">
      <c r="A22" s="14" t="s">
        <v>38</v>
      </c>
      <c r="B22" s="15" t="s">
        <v>13</v>
      </c>
      <c r="C22" s="15" t="s">
        <v>15</v>
      </c>
      <c r="D22" s="15" t="s">
        <v>18</v>
      </c>
      <c r="E22" s="15" t="s">
        <v>39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6"/>
      <c r="W22" s="16"/>
      <c r="X22" s="16"/>
      <c r="Y22" s="16"/>
      <c r="Z22" s="14" t="s">
        <v>38</v>
      </c>
      <c r="AA22" s="23">
        <v>57650</v>
      </c>
      <c r="AB22" s="23"/>
      <c r="AC22" s="23"/>
      <c r="AD22" s="23">
        <f>AD23</f>
        <v>57650</v>
      </c>
      <c r="AE22" s="5" t="s">
        <v>38</v>
      </c>
      <c r="AF22" s="30">
        <f t="shared" si="0"/>
        <v>100</v>
      </c>
    </row>
    <row r="23" spans="1:32" ht="99.2" customHeight="1" x14ac:dyDescent="0.25">
      <c r="A23" s="14" t="s">
        <v>26</v>
      </c>
      <c r="B23" s="15" t="s">
        <v>13</v>
      </c>
      <c r="C23" s="15" t="s">
        <v>15</v>
      </c>
      <c r="D23" s="15" t="s">
        <v>18</v>
      </c>
      <c r="E23" s="15" t="s">
        <v>39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 t="s">
        <v>27</v>
      </c>
      <c r="U23" s="15"/>
      <c r="V23" s="16"/>
      <c r="W23" s="16"/>
      <c r="X23" s="16"/>
      <c r="Y23" s="16"/>
      <c r="Z23" s="14" t="s">
        <v>26</v>
      </c>
      <c r="AA23" s="23">
        <v>57650</v>
      </c>
      <c r="AB23" s="23"/>
      <c r="AC23" s="23"/>
      <c r="AD23" s="23">
        <v>57650</v>
      </c>
      <c r="AE23" s="6" t="s">
        <v>26</v>
      </c>
      <c r="AF23" s="30">
        <f t="shared" si="0"/>
        <v>100</v>
      </c>
    </row>
    <row r="24" spans="1:32" ht="16.5" customHeight="1" x14ac:dyDescent="0.25">
      <c r="A24" s="11" t="s">
        <v>40</v>
      </c>
      <c r="B24" s="12" t="s">
        <v>13</v>
      </c>
      <c r="C24" s="12" t="s">
        <v>15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  <c r="Z24" s="11" t="s">
        <v>40</v>
      </c>
      <c r="AA24" s="22">
        <v>10000</v>
      </c>
      <c r="AB24" s="22"/>
      <c r="AC24" s="22"/>
      <c r="AD24" s="22">
        <v>0</v>
      </c>
      <c r="AE24" s="4" t="s">
        <v>40</v>
      </c>
      <c r="AF24" s="28">
        <f t="shared" si="0"/>
        <v>0</v>
      </c>
    </row>
    <row r="25" spans="1:32" ht="66" customHeight="1" x14ac:dyDescent="0.25">
      <c r="A25" s="14" t="s">
        <v>19</v>
      </c>
      <c r="B25" s="15" t="s">
        <v>13</v>
      </c>
      <c r="C25" s="15" t="s">
        <v>15</v>
      </c>
      <c r="D25" s="15" t="s">
        <v>41</v>
      </c>
      <c r="E25" s="15" t="s">
        <v>20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6"/>
      <c r="W25" s="16"/>
      <c r="X25" s="16"/>
      <c r="Y25" s="16"/>
      <c r="Z25" s="14" t="s">
        <v>19</v>
      </c>
      <c r="AA25" s="23">
        <v>10000</v>
      </c>
      <c r="AB25" s="23"/>
      <c r="AC25" s="23"/>
      <c r="AD25" s="23">
        <v>0</v>
      </c>
      <c r="AE25" s="5" t="s">
        <v>19</v>
      </c>
      <c r="AF25" s="30">
        <f t="shared" si="0"/>
        <v>0</v>
      </c>
    </row>
    <row r="26" spans="1:32" ht="66" customHeight="1" x14ac:dyDescent="0.25">
      <c r="A26" s="14" t="s">
        <v>42</v>
      </c>
      <c r="B26" s="15" t="s">
        <v>13</v>
      </c>
      <c r="C26" s="15" t="s">
        <v>15</v>
      </c>
      <c r="D26" s="15" t="s">
        <v>41</v>
      </c>
      <c r="E26" s="15" t="s">
        <v>43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6"/>
      <c r="W26" s="16"/>
      <c r="X26" s="16"/>
      <c r="Y26" s="16"/>
      <c r="Z26" s="14" t="s">
        <v>42</v>
      </c>
      <c r="AA26" s="23">
        <v>10000</v>
      </c>
      <c r="AB26" s="23"/>
      <c r="AC26" s="23"/>
      <c r="AD26" s="23">
        <v>0</v>
      </c>
      <c r="AE26" s="5" t="s">
        <v>42</v>
      </c>
      <c r="AF26" s="30">
        <f t="shared" si="0"/>
        <v>0</v>
      </c>
    </row>
    <row r="27" spans="1:32" ht="49.5" customHeight="1" x14ac:dyDescent="0.25">
      <c r="A27" s="14" t="s">
        <v>44</v>
      </c>
      <c r="B27" s="15" t="s">
        <v>13</v>
      </c>
      <c r="C27" s="15" t="s">
        <v>15</v>
      </c>
      <c r="D27" s="15" t="s">
        <v>41</v>
      </c>
      <c r="E27" s="15" t="s">
        <v>45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6"/>
      <c r="W27" s="16"/>
      <c r="X27" s="16"/>
      <c r="Y27" s="16"/>
      <c r="Z27" s="14" t="s">
        <v>44</v>
      </c>
      <c r="AA27" s="23">
        <v>10000</v>
      </c>
      <c r="AB27" s="23"/>
      <c r="AC27" s="23"/>
      <c r="AD27" s="23">
        <v>0</v>
      </c>
      <c r="AE27" s="5" t="s">
        <v>44</v>
      </c>
      <c r="AF27" s="30">
        <f t="shared" si="0"/>
        <v>0</v>
      </c>
    </row>
    <row r="28" spans="1:32" ht="49.5" customHeight="1" x14ac:dyDescent="0.25">
      <c r="A28" s="14" t="s">
        <v>46</v>
      </c>
      <c r="B28" s="15" t="s">
        <v>13</v>
      </c>
      <c r="C28" s="15" t="s">
        <v>15</v>
      </c>
      <c r="D28" s="15" t="s">
        <v>41</v>
      </c>
      <c r="E28" s="15" t="s">
        <v>47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6"/>
      <c r="W28" s="16"/>
      <c r="X28" s="16"/>
      <c r="Y28" s="16"/>
      <c r="Z28" s="14" t="s">
        <v>46</v>
      </c>
      <c r="AA28" s="23">
        <v>10000</v>
      </c>
      <c r="AB28" s="23"/>
      <c r="AC28" s="23"/>
      <c r="AD28" s="23">
        <v>0</v>
      </c>
      <c r="AE28" s="5" t="s">
        <v>46</v>
      </c>
      <c r="AF28" s="30">
        <f t="shared" si="0"/>
        <v>0</v>
      </c>
    </row>
    <row r="29" spans="1:32" ht="16.5" customHeight="1" x14ac:dyDescent="0.25">
      <c r="A29" s="14" t="s">
        <v>36</v>
      </c>
      <c r="B29" s="15" t="s">
        <v>13</v>
      </c>
      <c r="C29" s="15" t="s">
        <v>15</v>
      </c>
      <c r="D29" s="15" t="s">
        <v>41</v>
      </c>
      <c r="E29" s="15" t="s">
        <v>47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 t="s">
        <v>37</v>
      </c>
      <c r="U29" s="15"/>
      <c r="V29" s="16"/>
      <c r="W29" s="16"/>
      <c r="X29" s="16"/>
      <c r="Y29" s="16"/>
      <c r="Z29" s="14" t="s">
        <v>36</v>
      </c>
      <c r="AA29" s="23">
        <v>10000</v>
      </c>
      <c r="AB29" s="23"/>
      <c r="AC29" s="23"/>
      <c r="AD29" s="23">
        <v>0</v>
      </c>
      <c r="AE29" s="6" t="s">
        <v>36</v>
      </c>
      <c r="AF29" s="30">
        <f t="shared" si="0"/>
        <v>0</v>
      </c>
    </row>
    <row r="30" spans="1:32" ht="49.5" customHeight="1" x14ac:dyDescent="0.25">
      <c r="A30" s="11" t="s">
        <v>48</v>
      </c>
      <c r="B30" s="12" t="s">
        <v>13</v>
      </c>
      <c r="C30" s="12" t="s">
        <v>49</v>
      </c>
      <c r="D30" s="12" t="s">
        <v>16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3"/>
      <c r="W30" s="13"/>
      <c r="X30" s="13"/>
      <c r="Y30" s="13"/>
      <c r="Z30" s="11" t="s">
        <v>48</v>
      </c>
      <c r="AA30" s="22">
        <v>10819.15</v>
      </c>
      <c r="AB30" s="22"/>
      <c r="AC30" s="22"/>
      <c r="AD30" s="22">
        <v>10819.15</v>
      </c>
      <c r="AE30" s="4" t="s">
        <v>48</v>
      </c>
      <c r="AF30" s="28">
        <f t="shared" si="0"/>
        <v>100</v>
      </c>
    </row>
    <row r="31" spans="1:32" ht="33" customHeight="1" x14ac:dyDescent="0.25">
      <c r="A31" s="11" t="s">
        <v>50</v>
      </c>
      <c r="B31" s="12" t="s">
        <v>13</v>
      </c>
      <c r="C31" s="12" t="s">
        <v>49</v>
      </c>
      <c r="D31" s="12" t="s">
        <v>15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3"/>
      <c r="W31" s="13"/>
      <c r="X31" s="13"/>
      <c r="Y31" s="13"/>
      <c r="Z31" s="11" t="s">
        <v>50</v>
      </c>
      <c r="AA31" s="22">
        <v>10819.15</v>
      </c>
      <c r="AB31" s="22"/>
      <c r="AC31" s="22"/>
      <c r="AD31" s="22">
        <v>10819.15</v>
      </c>
      <c r="AE31" s="4" t="s">
        <v>50</v>
      </c>
      <c r="AF31" s="28">
        <f t="shared" si="0"/>
        <v>100</v>
      </c>
    </row>
    <row r="32" spans="1:32" ht="66" customHeight="1" x14ac:dyDescent="0.25">
      <c r="A32" s="14" t="s">
        <v>19</v>
      </c>
      <c r="B32" s="15" t="s">
        <v>13</v>
      </c>
      <c r="C32" s="15" t="s">
        <v>49</v>
      </c>
      <c r="D32" s="15" t="s">
        <v>15</v>
      </c>
      <c r="E32" s="15" t="s">
        <v>20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6"/>
      <c r="W32" s="16"/>
      <c r="X32" s="16"/>
      <c r="Y32" s="16"/>
      <c r="Z32" s="14" t="s">
        <v>19</v>
      </c>
      <c r="AA32" s="23">
        <v>10819.15</v>
      </c>
      <c r="AB32" s="23"/>
      <c r="AC32" s="23"/>
      <c r="AD32" s="23">
        <v>10819.15</v>
      </c>
      <c r="AE32" s="5" t="s">
        <v>19</v>
      </c>
      <c r="AF32" s="30">
        <f t="shared" si="0"/>
        <v>100</v>
      </c>
    </row>
    <row r="33" spans="1:32" ht="66" customHeight="1" x14ac:dyDescent="0.25">
      <c r="A33" s="14" t="s">
        <v>42</v>
      </c>
      <c r="B33" s="15" t="s">
        <v>13</v>
      </c>
      <c r="C33" s="15" t="s">
        <v>49</v>
      </c>
      <c r="D33" s="15" t="s">
        <v>15</v>
      </c>
      <c r="E33" s="15" t="s">
        <v>43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6"/>
      <c r="W33" s="16"/>
      <c r="X33" s="16"/>
      <c r="Y33" s="16"/>
      <c r="Z33" s="14" t="s">
        <v>42</v>
      </c>
      <c r="AA33" s="23">
        <v>10819.15</v>
      </c>
      <c r="AB33" s="23"/>
      <c r="AC33" s="23"/>
      <c r="AD33" s="23">
        <v>10819.15</v>
      </c>
      <c r="AE33" s="5" t="s">
        <v>42</v>
      </c>
      <c r="AF33" s="30">
        <f t="shared" si="0"/>
        <v>100</v>
      </c>
    </row>
    <row r="34" spans="1:32" ht="49.5" customHeight="1" x14ac:dyDescent="0.25">
      <c r="A34" s="14" t="s">
        <v>51</v>
      </c>
      <c r="B34" s="15" t="s">
        <v>13</v>
      </c>
      <c r="C34" s="15" t="s">
        <v>49</v>
      </c>
      <c r="D34" s="15" t="s">
        <v>15</v>
      </c>
      <c r="E34" s="15" t="s">
        <v>52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6"/>
      <c r="W34" s="16"/>
      <c r="X34" s="16"/>
      <c r="Y34" s="16"/>
      <c r="Z34" s="14" t="s">
        <v>51</v>
      </c>
      <c r="AA34" s="23">
        <v>10819.15</v>
      </c>
      <c r="AB34" s="23"/>
      <c r="AC34" s="23"/>
      <c r="AD34" s="23">
        <v>10819.15</v>
      </c>
      <c r="AE34" s="5" t="s">
        <v>51</v>
      </c>
      <c r="AF34" s="30">
        <f t="shared" si="0"/>
        <v>100</v>
      </c>
    </row>
    <row r="35" spans="1:32" ht="49.5" customHeight="1" x14ac:dyDescent="0.25">
      <c r="A35" s="14" t="s">
        <v>53</v>
      </c>
      <c r="B35" s="15" t="s">
        <v>13</v>
      </c>
      <c r="C35" s="15" t="s">
        <v>49</v>
      </c>
      <c r="D35" s="15" t="s">
        <v>15</v>
      </c>
      <c r="E35" s="15" t="s">
        <v>54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6"/>
      <c r="W35" s="16"/>
      <c r="X35" s="16"/>
      <c r="Y35" s="16"/>
      <c r="Z35" s="14" t="s">
        <v>53</v>
      </c>
      <c r="AA35" s="23">
        <v>10819.15</v>
      </c>
      <c r="AB35" s="23"/>
      <c r="AC35" s="23"/>
      <c r="AD35" s="23">
        <v>10819.15</v>
      </c>
      <c r="AE35" s="5" t="s">
        <v>53</v>
      </c>
      <c r="AF35" s="30">
        <f t="shared" si="0"/>
        <v>100</v>
      </c>
    </row>
    <row r="36" spans="1:32" ht="33" customHeight="1" x14ac:dyDescent="0.25">
      <c r="A36" s="14" t="s">
        <v>55</v>
      </c>
      <c r="B36" s="15" t="s">
        <v>13</v>
      </c>
      <c r="C36" s="15" t="s">
        <v>49</v>
      </c>
      <c r="D36" s="15" t="s">
        <v>15</v>
      </c>
      <c r="E36" s="15" t="s">
        <v>54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 t="s">
        <v>56</v>
      </c>
      <c r="U36" s="15"/>
      <c r="V36" s="16"/>
      <c r="W36" s="16"/>
      <c r="X36" s="16"/>
      <c r="Y36" s="16"/>
      <c r="Z36" s="14" t="s">
        <v>55</v>
      </c>
      <c r="AA36" s="23">
        <v>10819.15</v>
      </c>
      <c r="AB36" s="23"/>
      <c r="AC36" s="23"/>
      <c r="AD36" s="23">
        <v>10819.15</v>
      </c>
      <c r="AE36" s="6" t="s">
        <v>55</v>
      </c>
      <c r="AF36" s="30">
        <f t="shared" si="0"/>
        <v>100</v>
      </c>
    </row>
    <row r="37" spans="1:32" ht="66" customHeight="1" x14ac:dyDescent="0.25">
      <c r="A37" s="11" t="s">
        <v>57</v>
      </c>
      <c r="B37" s="12" t="s">
        <v>58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3"/>
      <c r="W37" s="13"/>
      <c r="X37" s="13"/>
      <c r="Y37" s="13"/>
      <c r="Z37" s="11" t="s">
        <v>57</v>
      </c>
      <c r="AA37" s="22">
        <v>97747506.840000004</v>
      </c>
      <c r="AB37" s="22"/>
      <c r="AC37" s="22"/>
      <c r="AD37" s="22">
        <f>AD38+AD45+AD76</f>
        <v>97295886.039999992</v>
      </c>
      <c r="AE37" s="4" t="s">
        <v>57</v>
      </c>
      <c r="AF37" s="28">
        <f t="shared" si="0"/>
        <v>99.537972052075702</v>
      </c>
    </row>
    <row r="38" spans="1:32" ht="16.5" customHeight="1" x14ac:dyDescent="0.25">
      <c r="A38" s="11" t="s">
        <v>59</v>
      </c>
      <c r="B38" s="12" t="s">
        <v>58</v>
      </c>
      <c r="C38" s="12" t="s">
        <v>60</v>
      </c>
      <c r="D38" s="12" t="s">
        <v>16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3"/>
      <c r="W38" s="13"/>
      <c r="X38" s="13"/>
      <c r="Y38" s="13"/>
      <c r="Z38" s="11" t="s">
        <v>59</v>
      </c>
      <c r="AA38" s="22">
        <v>100000</v>
      </c>
      <c r="AB38" s="22"/>
      <c r="AC38" s="22"/>
      <c r="AD38" s="22">
        <v>100000</v>
      </c>
      <c r="AE38" s="4" t="s">
        <v>59</v>
      </c>
      <c r="AF38" s="28">
        <f t="shared" si="0"/>
        <v>100</v>
      </c>
    </row>
    <row r="39" spans="1:32" ht="33" customHeight="1" x14ac:dyDescent="0.25">
      <c r="A39" s="11" t="s">
        <v>61</v>
      </c>
      <c r="B39" s="12" t="s">
        <v>58</v>
      </c>
      <c r="C39" s="12" t="s">
        <v>60</v>
      </c>
      <c r="D39" s="12" t="s">
        <v>62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3"/>
      <c r="W39" s="13"/>
      <c r="X39" s="13"/>
      <c r="Y39" s="13"/>
      <c r="Z39" s="11" t="s">
        <v>61</v>
      </c>
      <c r="AA39" s="22">
        <v>100000</v>
      </c>
      <c r="AB39" s="22"/>
      <c r="AC39" s="22"/>
      <c r="AD39" s="22">
        <v>100000</v>
      </c>
      <c r="AE39" s="4" t="s">
        <v>61</v>
      </c>
      <c r="AF39" s="28">
        <f t="shared" si="0"/>
        <v>100</v>
      </c>
    </row>
    <row r="40" spans="1:32" ht="66" customHeight="1" x14ac:dyDescent="0.25">
      <c r="A40" s="14" t="s">
        <v>63</v>
      </c>
      <c r="B40" s="15" t="s">
        <v>58</v>
      </c>
      <c r="C40" s="15" t="s">
        <v>60</v>
      </c>
      <c r="D40" s="15" t="s">
        <v>62</v>
      </c>
      <c r="E40" s="15" t="s">
        <v>64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6"/>
      <c r="W40" s="16"/>
      <c r="X40" s="16"/>
      <c r="Y40" s="16"/>
      <c r="Z40" s="14" t="s">
        <v>63</v>
      </c>
      <c r="AA40" s="23">
        <v>100000</v>
      </c>
      <c r="AB40" s="23"/>
      <c r="AC40" s="23"/>
      <c r="AD40" s="23">
        <v>100000</v>
      </c>
      <c r="AE40" s="5" t="s">
        <v>63</v>
      </c>
      <c r="AF40" s="30">
        <f t="shared" si="0"/>
        <v>100</v>
      </c>
    </row>
    <row r="41" spans="1:32" ht="66" customHeight="1" x14ac:dyDescent="0.25">
      <c r="A41" s="14" t="s">
        <v>65</v>
      </c>
      <c r="B41" s="15" t="s">
        <v>58</v>
      </c>
      <c r="C41" s="15" t="s">
        <v>60</v>
      </c>
      <c r="D41" s="15" t="s">
        <v>62</v>
      </c>
      <c r="E41" s="15" t="s">
        <v>66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W41" s="16"/>
      <c r="X41" s="16"/>
      <c r="Y41" s="16"/>
      <c r="Z41" s="14" t="s">
        <v>65</v>
      </c>
      <c r="AA41" s="23">
        <v>100000</v>
      </c>
      <c r="AB41" s="23"/>
      <c r="AC41" s="23"/>
      <c r="AD41" s="23">
        <v>100000</v>
      </c>
      <c r="AE41" s="5" t="s">
        <v>65</v>
      </c>
      <c r="AF41" s="30">
        <f t="shared" si="0"/>
        <v>100</v>
      </c>
    </row>
    <row r="42" spans="1:32" ht="66" customHeight="1" x14ac:dyDescent="0.25">
      <c r="A42" s="14" t="s">
        <v>67</v>
      </c>
      <c r="B42" s="15" t="s">
        <v>58</v>
      </c>
      <c r="C42" s="15" t="s">
        <v>60</v>
      </c>
      <c r="D42" s="15" t="s">
        <v>62</v>
      </c>
      <c r="E42" s="15" t="s">
        <v>68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6"/>
      <c r="W42" s="16"/>
      <c r="X42" s="16"/>
      <c r="Y42" s="16"/>
      <c r="Z42" s="14" t="s">
        <v>67</v>
      </c>
      <c r="AA42" s="23">
        <v>100000</v>
      </c>
      <c r="AB42" s="23"/>
      <c r="AC42" s="23"/>
      <c r="AD42" s="23">
        <v>100000</v>
      </c>
      <c r="AE42" s="5" t="s">
        <v>67</v>
      </c>
      <c r="AF42" s="30">
        <f t="shared" si="0"/>
        <v>100</v>
      </c>
    </row>
    <row r="43" spans="1:32" ht="66" customHeight="1" x14ac:dyDescent="0.25">
      <c r="A43" s="14" t="s">
        <v>69</v>
      </c>
      <c r="B43" s="15" t="s">
        <v>58</v>
      </c>
      <c r="C43" s="15" t="s">
        <v>60</v>
      </c>
      <c r="D43" s="15" t="s">
        <v>62</v>
      </c>
      <c r="E43" s="15" t="s">
        <v>70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6"/>
      <c r="W43" s="16"/>
      <c r="X43" s="16"/>
      <c r="Y43" s="16"/>
      <c r="Z43" s="14" t="s">
        <v>69</v>
      </c>
      <c r="AA43" s="23">
        <v>100000</v>
      </c>
      <c r="AB43" s="23"/>
      <c r="AC43" s="23"/>
      <c r="AD43" s="23">
        <v>100000</v>
      </c>
      <c r="AE43" s="5" t="s">
        <v>69</v>
      </c>
      <c r="AF43" s="30">
        <f t="shared" si="0"/>
        <v>100</v>
      </c>
    </row>
    <row r="44" spans="1:32" ht="49.5" customHeight="1" x14ac:dyDescent="0.25">
      <c r="A44" s="14" t="s">
        <v>71</v>
      </c>
      <c r="B44" s="15" t="s">
        <v>58</v>
      </c>
      <c r="C44" s="15" t="s">
        <v>60</v>
      </c>
      <c r="D44" s="15" t="s">
        <v>62</v>
      </c>
      <c r="E44" s="15" t="s">
        <v>70</v>
      </c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 t="s">
        <v>72</v>
      </c>
      <c r="U44" s="15"/>
      <c r="V44" s="16"/>
      <c r="W44" s="16"/>
      <c r="X44" s="16"/>
      <c r="Y44" s="16"/>
      <c r="Z44" s="14" t="s">
        <v>71</v>
      </c>
      <c r="AA44" s="23">
        <v>100000</v>
      </c>
      <c r="AB44" s="23"/>
      <c r="AC44" s="23"/>
      <c r="AD44" s="23">
        <v>100000</v>
      </c>
      <c r="AE44" s="6" t="s">
        <v>71</v>
      </c>
      <c r="AF44" s="30">
        <f t="shared" si="0"/>
        <v>100</v>
      </c>
    </row>
    <row r="45" spans="1:32" ht="16.5" customHeight="1" x14ac:dyDescent="0.25">
      <c r="A45" s="11" t="s">
        <v>73</v>
      </c>
      <c r="B45" s="12" t="s">
        <v>58</v>
      </c>
      <c r="C45" s="12" t="s">
        <v>74</v>
      </c>
      <c r="D45" s="12" t="s">
        <v>16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3"/>
      <c r="W45" s="13"/>
      <c r="X45" s="13"/>
      <c r="Y45" s="13"/>
      <c r="Z45" s="11" t="s">
        <v>73</v>
      </c>
      <c r="AA45" s="22">
        <v>14334480.43</v>
      </c>
      <c r="AB45" s="22"/>
      <c r="AC45" s="22"/>
      <c r="AD45" s="22">
        <f>AD46</f>
        <v>14122392.43</v>
      </c>
      <c r="AE45" s="4" t="s">
        <v>73</v>
      </c>
      <c r="AF45" s="28">
        <f t="shared" si="0"/>
        <v>98.520434688681632</v>
      </c>
    </row>
    <row r="46" spans="1:32" ht="16.5" customHeight="1" x14ac:dyDescent="0.25">
      <c r="A46" s="11" t="s">
        <v>75</v>
      </c>
      <c r="B46" s="12" t="s">
        <v>58</v>
      </c>
      <c r="C46" s="12" t="s">
        <v>74</v>
      </c>
      <c r="D46" s="12" t="s">
        <v>76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3"/>
      <c r="W46" s="13"/>
      <c r="X46" s="13"/>
      <c r="Y46" s="13"/>
      <c r="Z46" s="11" t="s">
        <v>75</v>
      </c>
      <c r="AA46" s="22">
        <v>14334480.43</v>
      </c>
      <c r="AB46" s="22"/>
      <c r="AC46" s="22"/>
      <c r="AD46" s="22">
        <f>AD47+AD67</f>
        <v>14122392.43</v>
      </c>
      <c r="AE46" s="4" t="s">
        <v>75</v>
      </c>
      <c r="AF46" s="28">
        <f t="shared" si="0"/>
        <v>98.520434688681632</v>
      </c>
    </row>
    <row r="47" spans="1:32" ht="49.5" customHeight="1" x14ac:dyDescent="0.25">
      <c r="A47" s="14" t="s">
        <v>77</v>
      </c>
      <c r="B47" s="15" t="s">
        <v>58</v>
      </c>
      <c r="C47" s="15" t="s">
        <v>74</v>
      </c>
      <c r="D47" s="15" t="s">
        <v>76</v>
      </c>
      <c r="E47" s="15" t="s">
        <v>78</v>
      </c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6"/>
      <c r="W47" s="16"/>
      <c r="X47" s="16"/>
      <c r="Y47" s="16"/>
      <c r="Z47" s="14" t="s">
        <v>77</v>
      </c>
      <c r="AA47" s="23">
        <v>14283470.43</v>
      </c>
      <c r="AB47" s="23"/>
      <c r="AC47" s="23"/>
      <c r="AD47" s="23">
        <f>AD48</f>
        <v>14071382.43</v>
      </c>
      <c r="AE47" s="5" t="s">
        <v>77</v>
      </c>
      <c r="AF47" s="30">
        <f t="shared" si="0"/>
        <v>98.515150774880695</v>
      </c>
    </row>
    <row r="48" spans="1:32" ht="33" customHeight="1" x14ac:dyDescent="0.25">
      <c r="A48" s="14" t="s">
        <v>79</v>
      </c>
      <c r="B48" s="15" t="s">
        <v>58</v>
      </c>
      <c r="C48" s="15" t="s">
        <v>74</v>
      </c>
      <c r="D48" s="15" t="s">
        <v>76</v>
      </c>
      <c r="E48" s="15" t="s">
        <v>80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6"/>
      <c r="W48" s="16"/>
      <c r="X48" s="16"/>
      <c r="Y48" s="16"/>
      <c r="Z48" s="14" t="s">
        <v>79</v>
      </c>
      <c r="AA48" s="23">
        <v>14283470.43</v>
      </c>
      <c r="AB48" s="23"/>
      <c r="AC48" s="23"/>
      <c r="AD48" s="23">
        <f>AD49+AD52</f>
        <v>14071382.43</v>
      </c>
      <c r="AE48" s="5" t="s">
        <v>79</v>
      </c>
      <c r="AF48" s="30">
        <f t="shared" si="0"/>
        <v>98.515150774880695</v>
      </c>
    </row>
    <row r="49" spans="1:32" ht="49.5" customHeight="1" x14ac:dyDescent="0.25">
      <c r="A49" s="14" t="s">
        <v>81</v>
      </c>
      <c r="B49" s="15" t="s">
        <v>58</v>
      </c>
      <c r="C49" s="15" t="s">
        <v>74</v>
      </c>
      <c r="D49" s="15" t="s">
        <v>76</v>
      </c>
      <c r="E49" s="15" t="s">
        <v>82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6"/>
      <c r="W49" s="16"/>
      <c r="X49" s="16"/>
      <c r="Y49" s="16"/>
      <c r="Z49" s="14" t="s">
        <v>81</v>
      </c>
      <c r="AA49" s="23">
        <v>7158812.6299999999</v>
      </c>
      <c r="AB49" s="23"/>
      <c r="AC49" s="23"/>
      <c r="AD49" s="23">
        <v>7158812.6299999999</v>
      </c>
      <c r="AE49" s="5" t="s">
        <v>81</v>
      </c>
      <c r="AF49" s="30">
        <f t="shared" si="0"/>
        <v>100</v>
      </c>
    </row>
    <row r="50" spans="1:32" ht="49.5" customHeight="1" x14ac:dyDescent="0.25">
      <c r="A50" s="14" t="s">
        <v>83</v>
      </c>
      <c r="B50" s="15" t="s">
        <v>58</v>
      </c>
      <c r="C50" s="15" t="s">
        <v>74</v>
      </c>
      <c r="D50" s="15" t="s">
        <v>76</v>
      </c>
      <c r="E50" s="15" t="s">
        <v>84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6"/>
      <c r="W50" s="16"/>
      <c r="X50" s="16"/>
      <c r="Y50" s="16"/>
      <c r="Z50" s="14" t="s">
        <v>83</v>
      </c>
      <c r="AA50" s="23">
        <v>7158812.6299999999</v>
      </c>
      <c r="AB50" s="23"/>
      <c r="AC50" s="23"/>
      <c r="AD50" s="23">
        <v>7158812.6299999999</v>
      </c>
      <c r="AE50" s="5" t="s">
        <v>83</v>
      </c>
      <c r="AF50" s="30">
        <f t="shared" si="0"/>
        <v>100</v>
      </c>
    </row>
    <row r="51" spans="1:32" ht="49.5" customHeight="1" x14ac:dyDescent="0.25">
      <c r="A51" s="14" t="s">
        <v>71</v>
      </c>
      <c r="B51" s="15" t="s">
        <v>58</v>
      </c>
      <c r="C51" s="15" t="s">
        <v>74</v>
      </c>
      <c r="D51" s="15" t="s">
        <v>76</v>
      </c>
      <c r="E51" s="15" t="s">
        <v>84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 t="s">
        <v>72</v>
      </c>
      <c r="U51" s="15"/>
      <c r="V51" s="16"/>
      <c r="W51" s="16"/>
      <c r="X51" s="16"/>
      <c r="Y51" s="16"/>
      <c r="Z51" s="14" t="s">
        <v>71</v>
      </c>
      <c r="AA51" s="23">
        <v>7158812.6299999999</v>
      </c>
      <c r="AB51" s="23"/>
      <c r="AC51" s="23"/>
      <c r="AD51" s="23">
        <v>7158812.6299999999</v>
      </c>
      <c r="AE51" s="6" t="s">
        <v>71</v>
      </c>
      <c r="AF51" s="30">
        <f t="shared" si="0"/>
        <v>100</v>
      </c>
    </row>
    <row r="52" spans="1:32" ht="16.5" customHeight="1" x14ac:dyDescent="0.25">
      <c r="A52" s="14" t="s">
        <v>85</v>
      </c>
      <c r="B52" s="15" t="s">
        <v>58</v>
      </c>
      <c r="C52" s="15" t="s">
        <v>74</v>
      </c>
      <c r="D52" s="15" t="s">
        <v>76</v>
      </c>
      <c r="E52" s="15" t="s">
        <v>86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6"/>
      <c r="W52" s="16"/>
      <c r="X52" s="16"/>
      <c r="Y52" s="16"/>
      <c r="Z52" s="14" t="s">
        <v>85</v>
      </c>
      <c r="AA52" s="23">
        <v>7124657.7999999998</v>
      </c>
      <c r="AB52" s="23"/>
      <c r="AC52" s="23"/>
      <c r="AD52" s="23">
        <f>AD53+AD55+AD57++AD59+AD61+AD63+AD65</f>
        <v>6912569.7999999998</v>
      </c>
      <c r="AE52" s="5" t="s">
        <v>85</v>
      </c>
      <c r="AF52" s="30">
        <f t="shared" si="0"/>
        <v>97.023183345030276</v>
      </c>
    </row>
    <row r="53" spans="1:32" ht="49.5" customHeight="1" x14ac:dyDescent="0.25">
      <c r="A53" s="14" t="s">
        <v>87</v>
      </c>
      <c r="B53" s="15" t="s">
        <v>58</v>
      </c>
      <c r="C53" s="15" t="s">
        <v>74</v>
      </c>
      <c r="D53" s="15" t="s">
        <v>76</v>
      </c>
      <c r="E53" s="15" t="s">
        <v>88</v>
      </c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6"/>
      <c r="W53" s="16"/>
      <c r="X53" s="16"/>
      <c r="Y53" s="16"/>
      <c r="Z53" s="14" t="s">
        <v>87</v>
      </c>
      <c r="AA53" s="23">
        <v>21100</v>
      </c>
      <c r="AB53" s="23"/>
      <c r="AC53" s="23"/>
      <c r="AD53" s="23">
        <v>21100</v>
      </c>
      <c r="AE53" s="5" t="s">
        <v>87</v>
      </c>
      <c r="AF53" s="30">
        <f t="shared" si="0"/>
        <v>100</v>
      </c>
    </row>
    <row r="54" spans="1:32" ht="49.5" customHeight="1" x14ac:dyDescent="0.25">
      <c r="A54" s="14" t="s">
        <v>71</v>
      </c>
      <c r="B54" s="15" t="s">
        <v>58</v>
      </c>
      <c r="C54" s="15" t="s">
        <v>74</v>
      </c>
      <c r="D54" s="15" t="s">
        <v>76</v>
      </c>
      <c r="E54" s="15" t="s">
        <v>88</v>
      </c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 t="s">
        <v>72</v>
      </c>
      <c r="U54" s="15"/>
      <c r="V54" s="16"/>
      <c r="W54" s="16"/>
      <c r="X54" s="16"/>
      <c r="Y54" s="16"/>
      <c r="Z54" s="14" t="s">
        <v>71</v>
      </c>
      <c r="AA54" s="23">
        <v>21100</v>
      </c>
      <c r="AB54" s="23"/>
      <c r="AC54" s="23"/>
      <c r="AD54" s="23">
        <v>21100</v>
      </c>
      <c r="AE54" s="6" t="s">
        <v>71</v>
      </c>
      <c r="AF54" s="30">
        <f t="shared" si="0"/>
        <v>100</v>
      </c>
    </row>
    <row r="55" spans="1:32" ht="66" customHeight="1" x14ac:dyDescent="0.25">
      <c r="A55" s="14" t="s">
        <v>89</v>
      </c>
      <c r="B55" s="15" t="s">
        <v>58</v>
      </c>
      <c r="C55" s="15" t="s">
        <v>74</v>
      </c>
      <c r="D55" s="15" t="s">
        <v>76</v>
      </c>
      <c r="E55" s="15" t="s">
        <v>90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6"/>
      <c r="W55" s="16"/>
      <c r="X55" s="16"/>
      <c r="Y55" s="16"/>
      <c r="Z55" s="14" t="s">
        <v>89</v>
      </c>
      <c r="AA55" s="23">
        <v>29603</v>
      </c>
      <c r="AB55" s="23"/>
      <c r="AC55" s="23"/>
      <c r="AD55" s="23">
        <v>29603</v>
      </c>
      <c r="AE55" s="5" t="s">
        <v>89</v>
      </c>
      <c r="AF55" s="30">
        <f t="shared" si="0"/>
        <v>100</v>
      </c>
    </row>
    <row r="56" spans="1:32" ht="49.5" customHeight="1" x14ac:dyDescent="0.25">
      <c r="A56" s="14" t="s">
        <v>71</v>
      </c>
      <c r="B56" s="15" t="s">
        <v>58</v>
      </c>
      <c r="C56" s="15" t="s">
        <v>74</v>
      </c>
      <c r="D56" s="15" t="s">
        <v>76</v>
      </c>
      <c r="E56" s="15" t="s">
        <v>90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72</v>
      </c>
      <c r="U56" s="15"/>
      <c r="V56" s="16"/>
      <c r="W56" s="16"/>
      <c r="X56" s="16"/>
      <c r="Y56" s="16"/>
      <c r="Z56" s="14" t="s">
        <v>71</v>
      </c>
      <c r="AA56" s="23">
        <v>29603</v>
      </c>
      <c r="AB56" s="23"/>
      <c r="AC56" s="23"/>
      <c r="AD56" s="23">
        <v>29603</v>
      </c>
      <c r="AE56" s="6" t="s">
        <v>71</v>
      </c>
      <c r="AF56" s="30">
        <f t="shared" si="0"/>
        <v>100</v>
      </c>
    </row>
    <row r="57" spans="1:32" ht="49.5" customHeight="1" x14ac:dyDescent="0.25">
      <c r="A57" s="14" t="s">
        <v>91</v>
      </c>
      <c r="B57" s="15" t="s">
        <v>58</v>
      </c>
      <c r="C57" s="15" t="s">
        <v>74</v>
      </c>
      <c r="D57" s="15" t="s">
        <v>76</v>
      </c>
      <c r="E57" s="15" t="s">
        <v>92</v>
      </c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6"/>
      <c r="W57" s="16"/>
      <c r="X57" s="16"/>
      <c r="Y57" s="16"/>
      <c r="Z57" s="14" t="s">
        <v>91</v>
      </c>
      <c r="AA57" s="23">
        <v>303600</v>
      </c>
      <c r="AB57" s="23"/>
      <c r="AC57" s="23"/>
      <c r="AD57" s="23">
        <v>303600</v>
      </c>
      <c r="AE57" s="5" t="s">
        <v>91</v>
      </c>
      <c r="AF57" s="30">
        <f t="shared" si="0"/>
        <v>100</v>
      </c>
    </row>
    <row r="58" spans="1:32" ht="49.5" customHeight="1" x14ac:dyDescent="0.25">
      <c r="A58" s="14" t="s">
        <v>71</v>
      </c>
      <c r="B58" s="15" t="s">
        <v>58</v>
      </c>
      <c r="C58" s="15" t="s">
        <v>74</v>
      </c>
      <c r="D58" s="15" t="s">
        <v>76</v>
      </c>
      <c r="E58" s="15" t="s">
        <v>92</v>
      </c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 t="s">
        <v>72</v>
      </c>
      <c r="U58" s="15"/>
      <c r="V58" s="16"/>
      <c r="W58" s="16"/>
      <c r="X58" s="16"/>
      <c r="Y58" s="16"/>
      <c r="Z58" s="14" t="s">
        <v>71</v>
      </c>
      <c r="AA58" s="23">
        <v>303600</v>
      </c>
      <c r="AB58" s="23"/>
      <c r="AC58" s="23"/>
      <c r="AD58" s="23">
        <v>303600</v>
      </c>
      <c r="AE58" s="6" t="s">
        <v>71</v>
      </c>
      <c r="AF58" s="30">
        <f t="shared" si="0"/>
        <v>100</v>
      </c>
    </row>
    <row r="59" spans="1:32" ht="33" customHeight="1" x14ac:dyDescent="0.25">
      <c r="A59" s="14" t="s">
        <v>93</v>
      </c>
      <c r="B59" s="15" t="s">
        <v>58</v>
      </c>
      <c r="C59" s="15" t="s">
        <v>74</v>
      </c>
      <c r="D59" s="15" t="s">
        <v>76</v>
      </c>
      <c r="E59" s="15" t="s">
        <v>94</v>
      </c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6"/>
      <c r="W59" s="16"/>
      <c r="X59" s="16"/>
      <c r="Y59" s="16"/>
      <c r="Z59" s="14" t="s">
        <v>93</v>
      </c>
      <c r="AA59" s="23">
        <v>2982442.5</v>
      </c>
      <c r="AB59" s="23"/>
      <c r="AC59" s="23"/>
      <c r="AD59" s="23">
        <v>2982442.5</v>
      </c>
      <c r="AE59" s="5" t="s">
        <v>93</v>
      </c>
      <c r="AF59" s="30">
        <f t="shared" si="0"/>
        <v>100</v>
      </c>
    </row>
    <row r="60" spans="1:32" ht="49.5" customHeight="1" x14ac:dyDescent="0.25">
      <c r="A60" s="14" t="s">
        <v>71</v>
      </c>
      <c r="B60" s="15" t="s">
        <v>58</v>
      </c>
      <c r="C60" s="15" t="s">
        <v>74</v>
      </c>
      <c r="D60" s="15" t="s">
        <v>76</v>
      </c>
      <c r="E60" s="15" t="s">
        <v>94</v>
      </c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 t="s">
        <v>72</v>
      </c>
      <c r="U60" s="15"/>
      <c r="V60" s="16"/>
      <c r="W60" s="16"/>
      <c r="X60" s="16"/>
      <c r="Y60" s="16"/>
      <c r="Z60" s="14" t="s">
        <v>71</v>
      </c>
      <c r="AA60" s="23">
        <v>2982442.5</v>
      </c>
      <c r="AB60" s="23"/>
      <c r="AC60" s="23"/>
      <c r="AD60" s="23">
        <v>2982442.5</v>
      </c>
      <c r="AE60" s="6" t="s">
        <v>71</v>
      </c>
      <c r="AF60" s="30">
        <f t="shared" si="0"/>
        <v>100</v>
      </c>
    </row>
    <row r="61" spans="1:32" ht="66" customHeight="1" x14ac:dyDescent="0.25">
      <c r="A61" s="14" t="s">
        <v>95</v>
      </c>
      <c r="B61" s="15" t="s">
        <v>58</v>
      </c>
      <c r="C61" s="15" t="s">
        <v>74</v>
      </c>
      <c r="D61" s="15" t="s">
        <v>76</v>
      </c>
      <c r="E61" s="15" t="s">
        <v>96</v>
      </c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6"/>
      <c r="W61" s="16"/>
      <c r="X61" s="16"/>
      <c r="Y61" s="16"/>
      <c r="Z61" s="14" t="s">
        <v>95</v>
      </c>
      <c r="AA61" s="23">
        <v>3117445.3</v>
      </c>
      <c r="AB61" s="23"/>
      <c r="AC61" s="23"/>
      <c r="AD61" s="23">
        <v>2905357.3</v>
      </c>
      <c r="AE61" s="5" t="s">
        <v>95</v>
      </c>
      <c r="AF61" s="30">
        <f t="shared" si="0"/>
        <v>93.19673708468919</v>
      </c>
    </row>
    <row r="62" spans="1:32" ht="49.5" customHeight="1" x14ac:dyDescent="0.25">
      <c r="A62" s="14" t="s">
        <v>71</v>
      </c>
      <c r="B62" s="15" t="s">
        <v>58</v>
      </c>
      <c r="C62" s="15" t="s">
        <v>74</v>
      </c>
      <c r="D62" s="15" t="s">
        <v>76</v>
      </c>
      <c r="E62" s="15" t="s">
        <v>96</v>
      </c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 t="s">
        <v>72</v>
      </c>
      <c r="U62" s="15"/>
      <c r="V62" s="16"/>
      <c r="W62" s="16"/>
      <c r="X62" s="16"/>
      <c r="Y62" s="16"/>
      <c r="Z62" s="14" t="s">
        <v>71</v>
      </c>
      <c r="AA62" s="23">
        <v>3117445.3</v>
      </c>
      <c r="AB62" s="23"/>
      <c r="AC62" s="23"/>
      <c r="AD62" s="23">
        <v>2905357.3</v>
      </c>
      <c r="AE62" s="6" t="s">
        <v>71</v>
      </c>
      <c r="AF62" s="30">
        <f t="shared" si="0"/>
        <v>93.19673708468919</v>
      </c>
    </row>
    <row r="63" spans="1:32" ht="115.7" customHeight="1" x14ac:dyDescent="0.25">
      <c r="A63" s="14" t="s">
        <v>97</v>
      </c>
      <c r="B63" s="15" t="s">
        <v>58</v>
      </c>
      <c r="C63" s="15" t="s">
        <v>74</v>
      </c>
      <c r="D63" s="15" t="s">
        <v>76</v>
      </c>
      <c r="E63" s="15" t="s">
        <v>98</v>
      </c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6"/>
      <c r="W63" s="16"/>
      <c r="X63" s="16"/>
      <c r="Y63" s="16"/>
      <c r="Z63" s="14" t="s">
        <v>97</v>
      </c>
      <c r="AA63" s="23">
        <v>487206</v>
      </c>
      <c r="AB63" s="23"/>
      <c r="AC63" s="23"/>
      <c r="AD63" s="23">
        <v>487206</v>
      </c>
      <c r="AE63" s="5" t="s">
        <v>97</v>
      </c>
      <c r="AF63" s="30">
        <f t="shared" si="0"/>
        <v>100</v>
      </c>
    </row>
    <row r="64" spans="1:32" ht="49.5" customHeight="1" x14ac:dyDescent="0.25">
      <c r="A64" s="14" t="s">
        <v>71</v>
      </c>
      <c r="B64" s="15" t="s">
        <v>58</v>
      </c>
      <c r="C64" s="15" t="s">
        <v>74</v>
      </c>
      <c r="D64" s="15" t="s">
        <v>76</v>
      </c>
      <c r="E64" s="15" t="s">
        <v>98</v>
      </c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 t="s">
        <v>72</v>
      </c>
      <c r="U64" s="15"/>
      <c r="V64" s="16"/>
      <c r="W64" s="16"/>
      <c r="X64" s="16"/>
      <c r="Y64" s="16"/>
      <c r="Z64" s="14" t="s">
        <v>71</v>
      </c>
      <c r="AA64" s="23">
        <v>487206</v>
      </c>
      <c r="AB64" s="23"/>
      <c r="AC64" s="23"/>
      <c r="AD64" s="23">
        <v>487206</v>
      </c>
      <c r="AE64" s="6" t="s">
        <v>71</v>
      </c>
      <c r="AF64" s="30">
        <f t="shared" si="0"/>
        <v>100</v>
      </c>
    </row>
    <row r="65" spans="1:32" ht="99.2" customHeight="1" x14ac:dyDescent="0.25">
      <c r="A65" s="14" t="s">
        <v>99</v>
      </c>
      <c r="B65" s="15" t="s">
        <v>58</v>
      </c>
      <c r="C65" s="15" t="s">
        <v>74</v>
      </c>
      <c r="D65" s="15" t="s">
        <v>76</v>
      </c>
      <c r="E65" s="15" t="s">
        <v>100</v>
      </c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6"/>
      <c r="W65" s="16"/>
      <c r="X65" s="16"/>
      <c r="Y65" s="16"/>
      <c r="Z65" s="14" t="s">
        <v>99</v>
      </c>
      <c r="AA65" s="23">
        <v>183261</v>
      </c>
      <c r="AB65" s="23"/>
      <c r="AC65" s="23"/>
      <c r="AD65" s="23">
        <v>183261</v>
      </c>
      <c r="AE65" s="5" t="s">
        <v>99</v>
      </c>
      <c r="AF65" s="30">
        <f t="shared" si="0"/>
        <v>100</v>
      </c>
    </row>
    <row r="66" spans="1:32" ht="49.5" customHeight="1" x14ac:dyDescent="0.25">
      <c r="A66" s="14" t="s">
        <v>71</v>
      </c>
      <c r="B66" s="15" t="s">
        <v>58</v>
      </c>
      <c r="C66" s="15" t="s">
        <v>74</v>
      </c>
      <c r="D66" s="15" t="s">
        <v>76</v>
      </c>
      <c r="E66" s="15" t="s">
        <v>100</v>
      </c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 t="s">
        <v>72</v>
      </c>
      <c r="U66" s="15"/>
      <c r="V66" s="16"/>
      <c r="W66" s="16"/>
      <c r="X66" s="16"/>
      <c r="Y66" s="16"/>
      <c r="Z66" s="14" t="s">
        <v>71</v>
      </c>
      <c r="AA66" s="23">
        <v>183261</v>
      </c>
      <c r="AB66" s="23"/>
      <c r="AC66" s="23"/>
      <c r="AD66" s="23">
        <v>183261</v>
      </c>
      <c r="AE66" s="6" t="s">
        <v>71</v>
      </c>
      <c r="AF66" s="30">
        <f t="shared" si="0"/>
        <v>100</v>
      </c>
    </row>
    <row r="67" spans="1:32" ht="99.2" customHeight="1" x14ac:dyDescent="0.25">
      <c r="A67" s="14" t="s">
        <v>101</v>
      </c>
      <c r="B67" s="15" t="s">
        <v>58</v>
      </c>
      <c r="C67" s="15" t="s">
        <v>74</v>
      </c>
      <c r="D67" s="15" t="s">
        <v>76</v>
      </c>
      <c r="E67" s="15" t="s">
        <v>102</v>
      </c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6"/>
      <c r="W67" s="16"/>
      <c r="X67" s="16"/>
      <c r="Y67" s="16"/>
      <c r="Z67" s="14" t="s">
        <v>101</v>
      </c>
      <c r="AA67" s="23">
        <v>51010</v>
      </c>
      <c r="AB67" s="23"/>
      <c r="AC67" s="23"/>
      <c r="AD67" s="23">
        <v>51010</v>
      </c>
      <c r="AE67" s="5" t="s">
        <v>101</v>
      </c>
      <c r="AF67" s="30">
        <f t="shared" si="0"/>
        <v>100</v>
      </c>
    </row>
    <row r="68" spans="1:32" ht="49.5" customHeight="1" x14ac:dyDescent="0.25">
      <c r="A68" s="14" t="s">
        <v>103</v>
      </c>
      <c r="B68" s="15" t="s">
        <v>58</v>
      </c>
      <c r="C68" s="15" t="s">
        <v>74</v>
      </c>
      <c r="D68" s="15" t="s">
        <v>76</v>
      </c>
      <c r="E68" s="15" t="s">
        <v>104</v>
      </c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6"/>
      <c r="W68" s="16"/>
      <c r="X68" s="16"/>
      <c r="Y68" s="16"/>
      <c r="Z68" s="14" t="s">
        <v>103</v>
      </c>
      <c r="AA68" s="23">
        <v>47270</v>
      </c>
      <c r="AB68" s="23"/>
      <c r="AC68" s="23"/>
      <c r="AD68" s="23">
        <v>47270</v>
      </c>
      <c r="AE68" s="5" t="s">
        <v>103</v>
      </c>
      <c r="AF68" s="30">
        <f t="shared" si="0"/>
        <v>100</v>
      </c>
    </row>
    <row r="69" spans="1:32" ht="49.5" customHeight="1" x14ac:dyDescent="0.25">
      <c r="A69" s="14" t="s">
        <v>105</v>
      </c>
      <c r="B69" s="15" t="s">
        <v>58</v>
      </c>
      <c r="C69" s="15" t="s">
        <v>74</v>
      </c>
      <c r="D69" s="15" t="s">
        <v>76</v>
      </c>
      <c r="E69" s="15" t="s">
        <v>106</v>
      </c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6"/>
      <c r="W69" s="16"/>
      <c r="X69" s="16"/>
      <c r="Y69" s="16"/>
      <c r="Z69" s="14" t="s">
        <v>105</v>
      </c>
      <c r="AA69" s="23">
        <v>47270</v>
      </c>
      <c r="AB69" s="23"/>
      <c r="AC69" s="23"/>
      <c r="AD69" s="23">
        <v>47270</v>
      </c>
      <c r="AE69" s="5" t="s">
        <v>105</v>
      </c>
      <c r="AF69" s="30">
        <f t="shared" si="0"/>
        <v>100</v>
      </c>
    </row>
    <row r="70" spans="1:32" ht="33" customHeight="1" x14ac:dyDescent="0.25">
      <c r="A70" s="14" t="s">
        <v>107</v>
      </c>
      <c r="B70" s="15" t="s">
        <v>58</v>
      </c>
      <c r="C70" s="15" t="s">
        <v>74</v>
      </c>
      <c r="D70" s="15" t="s">
        <v>76</v>
      </c>
      <c r="E70" s="15" t="s">
        <v>108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6"/>
      <c r="W70" s="16"/>
      <c r="X70" s="16"/>
      <c r="Y70" s="16"/>
      <c r="Z70" s="14" t="s">
        <v>107</v>
      </c>
      <c r="AA70" s="23">
        <v>47270</v>
      </c>
      <c r="AB70" s="23"/>
      <c r="AC70" s="23"/>
      <c r="AD70" s="23">
        <v>47270</v>
      </c>
      <c r="AE70" s="5" t="s">
        <v>107</v>
      </c>
      <c r="AF70" s="30">
        <f t="shared" si="0"/>
        <v>100</v>
      </c>
    </row>
    <row r="71" spans="1:32" ht="49.5" customHeight="1" x14ac:dyDescent="0.25">
      <c r="A71" s="14" t="s">
        <v>71</v>
      </c>
      <c r="B71" s="15" t="s">
        <v>58</v>
      </c>
      <c r="C71" s="15" t="s">
        <v>74</v>
      </c>
      <c r="D71" s="15" t="s">
        <v>76</v>
      </c>
      <c r="E71" s="15" t="s">
        <v>108</v>
      </c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 t="s">
        <v>72</v>
      </c>
      <c r="U71" s="15"/>
      <c r="V71" s="16"/>
      <c r="W71" s="16"/>
      <c r="X71" s="16"/>
      <c r="Y71" s="16"/>
      <c r="Z71" s="14" t="s">
        <v>71</v>
      </c>
      <c r="AA71" s="23">
        <v>47270</v>
      </c>
      <c r="AB71" s="23"/>
      <c r="AC71" s="23"/>
      <c r="AD71" s="23">
        <v>47270</v>
      </c>
      <c r="AE71" s="6" t="s">
        <v>71</v>
      </c>
      <c r="AF71" s="30">
        <f t="shared" si="0"/>
        <v>100</v>
      </c>
    </row>
    <row r="72" spans="1:32" ht="99.2" customHeight="1" x14ac:dyDescent="0.25">
      <c r="A72" s="14" t="s">
        <v>109</v>
      </c>
      <c r="B72" s="15" t="s">
        <v>58</v>
      </c>
      <c r="C72" s="15" t="s">
        <v>74</v>
      </c>
      <c r="D72" s="15" t="s">
        <v>76</v>
      </c>
      <c r="E72" s="15" t="s">
        <v>110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6"/>
      <c r="W72" s="16"/>
      <c r="X72" s="16"/>
      <c r="Y72" s="16"/>
      <c r="Z72" s="14" t="s">
        <v>109</v>
      </c>
      <c r="AA72" s="23">
        <v>3740</v>
      </c>
      <c r="AB72" s="23"/>
      <c r="AC72" s="23"/>
      <c r="AD72" s="23">
        <v>3740</v>
      </c>
      <c r="AE72" s="5" t="s">
        <v>109</v>
      </c>
      <c r="AF72" s="30">
        <f t="shared" si="0"/>
        <v>100</v>
      </c>
    </row>
    <row r="73" spans="1:32" ht="49.5" customHeight="1" x14ac:dyDescent="0.25">
      <c r="A73" s="14" t="s">
        <v>111</v>
      </c>
      <c r="B73" s="15" t="s">
        <v>58</v>
      </c>
      <c r="C73" s="15" t="s">
        <v>74</v>
      </c>
      <c r="D73" s="15" t="s">
        <v>76</v>
      </c>
      <c r="E73" s="15" t="s">
        <v>112</v>
      </c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6"/>
      <c r="W73" s="16"/>
      <c r="X73" s="16"/>
      <c r="Y73" s="16"/>
      <c r="Z73" s="14" t="s">
        <v>111</v>
      </c>
      <c r="AA73" s="23">
        <v>3740</v>
      </c>
      <c r="AB73" s="23"/>
      <c r="AC73" s="23"/>
      <c r="AD73" s="23">
        <v>3740</v>
      </c>
      <c r="AE73" s="5" t="s">
        <v>111</v>
      </c>
      <c r="AF73" s="30">
        <f t="shared" ref="AF73:AF136" si="1">AD73/AA73*100</f>
        <v>100</v>
      </c>
    </row>
    <row r="74" spans="1:32" ht="66" customHeight="1" x14ac:dyDescent="0.25">
      <c r="A74" s="14" t="s">
        <v>113</v>
      </c>
      <c r="B74" s="15" t="s">
        <v>58</v>
      </c>
      <c r="C74" s="15" t="s">
        <v>74</v>
      </c>
      <c r="D74" s="15" t="s">
        <v>76</v>
      </c>
      <c r="E74" s="15" t="s">
        <v>114</v>
      </c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6"/>
      <c r="W74" s="16"/>
      <c r="X74" s="16"/>
      <c r="Y74" s="16"/>
      <c r="Z74" s="14" t="s">
        <v>113</v>
      </c>
      <c r="AA74" s="23">
        <v>3740</v>
      </c>
      <c r="AB74" s="23"/>
      <c r="AC74" s="23"/>
      <c r="AD74" s="23">
        <v>3740</v>
      </c>
      <c r="AE74" s="5" t="s">
        <v>113</v>
      </c>
      <c r="AF74" s="30">
        <f t="shared" si="1"/>
        <v>100</v>
      </c>
    </row>
    <row r="75" spans="1:32" ht="49.5" customHeight="1" x14ac:dyDescent="0.25">
      <c r="A75" s="14" t="s">
        <v>71</v>
      </c>
      <c r="B75" s="15" t="s">
        <v>58</v>
      </c>
      <c r="C75" s="15" t="s">
        <v>74</v>
      </c>
      <c r="D75" s="15" t="s">
        <v>76</v>
      </c>
      <c r="E75" s="15" t="s">
        <v>114</v>
      </c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 t="s">
        <v>72</v>
      </c>
      <c r="U75" s="15"/>
      <c r="V75" s="16"/>
      <c r="W75" s="16"/>
      <c r="X75" s="16"/>
      <c r="Y75" s="16"/>
      <c r="Z75" s="14" t="s">
        <v>71</v>
      </c>
      <c r="AA75" s="23">
        <v>3740</v>
      </c>
      <c r="AB75" s="23"/>
      <c r="AC75" s="23"/>
      <c r="AD75" s="23">
        <v>3740</v>
      </c>
      <c r="AE75" s="6" t="s">
        <v>71</v>
      </c>
      <c r="AF75" s="30">
        <f t="shared" si="1"/>
        <v>100</v>
      </c>
    </row>
    <row r="76" spans="1:32" ht="16.5" customHeight="1" x14ac:dyDescent="0.25">
      <c r="A76" s="11" t="s">
        <v>115</v>
      </c>
      <c r="B76" s="12" t="s">
        <v>58</v>
      </c>
      <c r="C76" s="12" t="s">
        <v>116</v>
      </c>
      <c r="D76" s="12" t="s">
        <v>16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3"/>
      <c r="W76" s="13"/>
      <c r="X76" s="13"/>
      <c r="Y76" s="13"/>
      <c r="Z76" s="11" t="s">
        <v>115</v>
      </c>
      <c r="AA76" s="22">
        <v>83313026.409999996</v>
      </c>
      <c r="AB76" s="22"/>
      <c r="AC76" s="22"/>
      <c r="AD76" s="22">
        <f>AD77+AD142</f>
        <v>83073493.609999999</v>
      </c>
      <c r="AE76" s="4" t="s">
        <v>115</v>
      </c>
      <c r="AF76" s="28">
        <f t="shared" si="1"/>
        <v>99.712490578818731</v>
      </c>
    </row>
    <row r="77" spans="1:32" ht="16.5" customHeight="1" x14ac:dyDescent="0.25">
      <c r="A77" s="11" t="s">
        <v>117</v>
      </c>
      <c r="B77" s="12" t="s">
        <v>58</v>
      </c>
      <c r="C77" s="12" t="s">
        <v>116</v>
      </c>
      <c r="D77" s="12" t="s">
        <v>15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3"/>
      <c r="W77" s="13"/>
      <c r="X77" s="13"/>
      <c r="Y77" s="13"/>
      <c r="Z77" s="11" t="s">
        <v>117</v>
      </c>
      <c r="AA77" s="22">
        <v>66102613.090000004</v>
      </c>
      <c r="AB77" s="22"/>
      <c r="AC77" s="22"/>
      <c r="AD77" s="22">
        <f>AD78+AD133</f>
        <v>65902613.090000004</v>
      </c>
      <c r="AE77" s="4" t="s">
        <v>117</v>
      </c>
      <c r="AF77" s="28">
        <f t="shared" si="1"/>
        <v>99.697440100094539</v>
      </c>
    </row>
    <row r="78" spans="1:32" ht="49.5" customHeight="1" x14ac:dyDescent="0.25">
      <c r="A78" s="14" t="s">
        <v>77</v>
      </c>
      <c r="B78" s="15" t="s">
        <v>58</v>
      </c>
      <c r="C78" s="15" t="s">
        <v>116</v>
      </c>
      <c r="D78" s="15" t="s">
        <v>15</v>
      </c>
      <c r="E78" s="15" t="s">
        <v>78</v>
      </c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6"/>
      <c r="W78" s="16"/>
      <c r="X78" s="16"/>
      <c r="Y78" s="16"/>
      <c r="Z78" s="14" t="s">
        <v>77</v>
      </c>
      <c r="AA78" s="23">
        <v>65654605.090000004</v>
      </c>
      <c r="AB78" s="23"/>
      <c r="AC78" s="23"/>
      <c r="AD78" s="23">
        <f>AD79+AD92+AD113</f>
        <v>65454605.090000004</v>
      </c>
      <c r="AE78" s="5" t="s">
        <v>77</v>
      </c>
      <c r="AF78" s="30">
        <f t="shared" si="1"/>
        <v>99.695375519012202</v>
      </c>
    </row>
    <row r="79" spans="1:32" ht="33" customHeight="1" x14ac:dyDescent="0.25">
      <c r="A79" s="14" t="s">
        <v>118</v>
      </c>
      <c r="B79" s="15" t="s">
        <v>58</v>
      </c>
      <c r="C79" s="15" t="s">
        <v>116</v>
      </c>
      <c r="D79" s="15" t="s">
        <v>15</v>
      </c>
      <c r="E79" s="15" t="s">
        <v>119</v>
      </c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6"/>
      <c r="W79" s="16"/>
      <c r="X79" s="16"/>
      <c r="Y79" s="16"/>
      <c r="Z79" s="14" t="s">
        <v>118</v>
      </c>
      <c r="AA79" s="23">
        <v>29498189.859999999</v>
      </c>
      <c r="AB79" s="23"/>
      <c r="AC79" s="23"/>
      <c r="AD79" s="23">
        <v>29498189.859999999</v>
      </c>
      <c r="AE79" s="5" t="s">
        <v>118</v>
      </c>
      <c r="AF79" s="30">
        <f t="shared" si="1"/>
        <v>100</v>
      </c>
    </row>
    <row r="80" spans="1:32" ht="49.5" customHeight="1" x14ac:dyDescent="0.25">
      <c r="A80" s="14" t="s">
        <v>81</v>
      </c>
      <c r="B80" s="15" t="s">
        <v>58</v>
      </c>
      <c r="C80" s="15" t="s">
        <v>116</v>
      </c>
      <c r="D80" s="15" t="s">
        <v>15</v>
      </c>
      <c r="E80" s="15" t="s">
        <v>120</v>
      </c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6"/>
      <c r="W80" s="16"/>
      <c r="X80" s="16"/>
      <c r="Y80" s="16"/>
      <c r="Z80" s="14" t="s">
        <v>81</v>
      </c>
      <c r="AA80" s="23">
        <v>28318768.199999999</v>
      </c>
      <c r="AB80" s="23"/>
      <c r="AC80" s="23"/>
      <c r="AD80" s="23">
        <v>28318768.199999999</v>
      </c>
      <c r="AE80" s="5" t="s">
        <v>81</v>
      </c>
      <c r="AF80" s="30">
        <f t="shared" si="1"/>
        <v>100</v>
      </c>
    </row>
    <row r="81" spans="1:32" ht="49.5" customHeight="1" x14ac:dyDescent="0.25">
      <c r="A81" s="14" t="s">
        <v>121</v>
      </c>
      <c r="B81" s="15" t="s">
        <v>58</v>
      </c>
      <c r="C81" s="15" t="s">
        <v>116</v>
      </c>
      <c r="D81" s="15" t="s">
        <v>15</v>
      </c>
      <c r="E81" s="15" t="s">
        <v>122</v>
      </c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6"/>
      <c r="W81" s="16"/>
      <c r="X81" s="16"/>
      <c r="Y81" s="16"/>
      <c r="Z81" s="14" t="s">
        <v>121</v>
      </c>
      <c r="AA81" s="23">
        <v>28098193.199999999</v>
      </c>
      <c r="AB81" s="23"/>
      <c r="AC81" s="23"/>
      <c r="AD81" s="23">
        <v>28098193.199999999</v>
      </c>
      <c r="AE81" s="5" t="s">
        <v>121</v>
      </c>
      <c r="AF81" s="30">
        <f t="shared" si="1"/>
        <v>100</v>
      </c>
    </row>
    <row r="82" spans="1:32" ht="49.5" customHeight="1" x14ac:dyDescent="0.25">
      <c r="A82" s="14" t="s">
        <v>71</v>
      </c>
      <c r="B82" s="15" t="s">
        <v>58</v>
      </c>
      <c r="C82" s="15" t="s">
        <v>116</v>
      </c>
      <c r="D82" s="15" t="s">
        <v>15</v>
      </c>
      <c r="E82" s="15" t="s">
        <v>122</v>
      </c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 t="s">
        <v>72</v>
      </c>
      <c r="U82" s="15"/>
      <c r="V82" s="16"/>
      <c r="W82" s="16"/>
      <c r="X82" s="16"/>
      <c r="Y82" s="16"/>
      <c r="Z82" s="14" t="s">
        <v>71</v>
      </c>
      <c r="AA82" s="23">
        <v>28098193.199999999</v>
      </c>
      <c r="AB82" s="23"/>
      <c r="AC82" s="23"/>
      <c r="AD82" s="23">
        <v>28098193.199999999</v>
      </c>
      <c r="AE82" s="6" t="s">
        <v>71</v>
      </c>
      <c r="AF82" s="30">
        <f t="shared" si="1"/>
        <v>100</v>
      </c>
    </row>
    <row r="83" spans="1:32" ht="66" customHeight="1" x14ac:dyDescent="0.25">
      <c r="A83" s="14" t="s">
        <v>123</v>
      </c>
      <c r="B83" s="15" t="s">
        <v>58</v>
      </c>
      <c r="C83" s="15" t="s">
        <v>116</v>
      </c>
      <c r="D83" s="15" t="s">
        <v>15</v>
      </c>
      <c r="E83" s="15" t="s">
        <v>124</v>
      </c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6"/>
      <c r="W83" s="16"/>
      <c r="X83" s="16"/>
      <c r="Y83" s="16"/>
      <c r="Z83" s="14" t="s">
        <v>123</v>
      </c>
      <c r="AA83" s="23">
        <v>220575</v>
      </c>
      <c r="AB83" s="23"/>
      <c r="AC83" s="23"/>
      <c r="AD83" s="23">
        <v>220575</v>
      </c>
      <c r="AE83" s="5" t="s">
        <v>123</v>
      </c>
      <c r="AF83" s="30">
        <f t="shared" si="1"/>
        <v>100</v>
      </c>
    </row>
    <row r="84" spans="1:32" ht="49.5" customHeight="1" x14ac:dyDescent="0.25">
      <c r="A84" s="14" t="s">
        <v>71</v>
      </c>
      <c r="B84" s="15" t="s">
        <v>58</v>
      </c>
      <c r="C84" s="15" t="s">
        <v>116</v>
      </c>
      <c r="D84" s="15" t="s">
        <v>15</v>
      </c>
      <c r="E84" s="15" t="s">
        <v>124</v>
      </c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 t="s">
        <v>72</v>
      </c>
      <c r="U84" s="15"/>
      <c r="V84" s="16"/>
      <c r="W84" s="16"/>
      <c r="X84" s="16"/>
      <c r="Y84" s="16"/>
      <c r="Z84" s="14" t="s">
        <v>71</v>
      </c>
      <c r="AA84" s="23">
        <v>220575</v>
      </c>
      <c r="AB84" s="23"/>
      <c r="AC84" s="23"/>
      <c r="AD84" s="23">
        <v>220575</v>
      </c>
      <c r="AE84" s="6" t="s">
        <v>71</v>
      </c>
      <c r="AF84" s="30">
        <f t="shared" si="1"/>
        <v>100</v>
      </c>
    </row>
    <row r="85" spans="1:32" ht="16.5" customHeight="1" x14ac:dyDescent="0.25">
      <c r="A85" s="14" t="s">
        <v>85</v>
      </c>
      <c r="B85" s="15" t="s">
        <v>58</v>
      </c>
      <c r="C85" s="15" t="s">
        <v>116</v>
      </c>
      <c r="D85" s="15" t="s">
        <v>15</v>
      </c>
      <c r="E85" s="15" t="s">
        <v>125</v>
      </c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6"/>
      <c r="W85" s="16"/>
      <c r="X85" s="16"/>
      <c r="Y85" s="16"/>
      <c r="Z85" s="14" t="s">
        <v>85</v>
      </c>
      <c r="AA85" s="23">
        <v>1179421.6599999999</v>
      </c>
      <c r="AB85" s="23"/>
      <c r="AC85" s="23"/>
      <c r="AD85" s="23">
        <v>1179421.6599999999</v>
      </c>
      <c r="AE85" s="5" t="s">
        <v>85</v>
      </c>
      <c r="AF85" s="30">
        <f t="shared" si="1"/>
        <v>100</v>
      </c>
    </row>
    <row r="86" spans="1:32" ht="33" customHeight="1" x14ac:dyDescent="0.25">
      <c r="A86" s="14" t="s">
        <v>126</v>
      </c>
      <c r="B86" s="15" t="s">
        <v>58</v>
      </c>
      <c r="C86" s="15" t="s">
        <v>116</v>
      </c>
      <c r="D86" s="15" t="s">
        <v>15</v>
      </c>
      <c r="E86" s="15" t="s">
        <v>127</v>
      </c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6"/>
      <c r="W86" s="16"/>
      <c r="X86" s="16"/>
      <c r="Y86" s="16"/>
      <c r="Z86" s="14" t="s">
        <v>126</v>
      </c>
      <c r="AA86" s="23">
        <v>2100</v>
      </c>
      <c r="AB86" s="23"/>
      <c r="AC86" s="23"/>
      <c r="AD86" s="23">
        <v>2100</v>
      </c>
      <c r="AE86" s="5" t="s">
        <v>126</v>
      </c>
      <c r="AF86" s="30">
        <f t="shared" si="1"/>
        <v>100</v>
      </c>
    </row>
    <row r="87" spans="1:32" ht="49.5" customHeight="1" x14ac:dyDescent="0.25">
      <c r="A87" s="14" t="s">
        <v>71</v>
      </c>
      <c r="B87" s="15" t="s">
        <v>58</v>
      </c>
      <c r="C87" s="15" t="s">
        <v>116</v>
      </c>
      <c r="D87" s="15" t="s">
        <v>15</v>
      </c>
      <c r="E87" s="15" t="s">
        <v>127</v>
      </c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 t="s">
        <v>72</v>
      </c>
      <c r="U87" s="15"/>
      <c r="V87" s="16"/>
      <c r="W87" s="16"/>
      <c r="X87" s="16"/>
      <c r="Y87" s="16"/>
      <c r="Z87" s="14" t="s">
        <v>71</v>
      </c>
      <c r="AA87" s="23">
        <v>2100</v>
      </c>
      <c r="AB87" s="23"/>
      <c r="AC87" s="23"/>
      <c r="AD87" s="23">
        <v>2100</v>
      </c>
      <c r="AE87" s="6" t="s">
        <v>71</v>
      </c>
      <c r="AF87" s="30">
        <f t="shared" si="1"/>
        <v>100</v>
      </c>
    </row>
    <row r="88" spans="1:32" ht="49.5" customHeight="1" x14ac:dyDescent="0.25">
      <c r="A88" s="14" t="s">
        <v>121</v>
      </c>
      <c r="B88" s="15" t="s">
        <v>58</v>
      </c>
      <c r="C88" s="15" t="s">
        <v>116</v>
      </c>
      <c r="D88" s="15" t="s">
        <v>15</v>
      </c>
      <c r="E88" s="15" t="s">
        <v>128</v>
      </c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6"/>
      <c r="W88" s="16"/>
      <c r="X88" s="16"/>
      <c r="Y88" s="16"/>
      <c r="Z88" s="14" t="s">
        <v>121</v>
      </c>
      <c r="AA88" s="23">
        <v>762021.66</v>
      </c>
      <c r="AB88" s="23"/>
      <c r="AC88" s="23"/>
      <c r="AD88" s="23">
        <v>762021.66</v>
      </c>
      <c r="AE88" s="5" t="s">
        <v>121</v>
      </c>
      <c r="AF88" s="30">
        <f t="shared" si="1"/>
        <v>100</v>
      </c>
    </row>
    <row r="89" spans="1:32" ht="49.5" customHeight="1" x14ac:dyDescent="0.25">
      <c r="A89" s="14" t="s">
        <v>71</v>
      </c>
      <c r="B89" s="15" t="s">
        <v>58</v>
      </c>
      <c r="C89" s="15" t="s">
        <v>116</v>
      </c>
      <c r="D89" s="15" t="s">
        <v>15</v>
      </c>
      <c r="E89" s="15" t="s">
        <v>128</v>
      </c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 t="s">
        <v>72</v>
      </c>
      <c r="U89" s="15"/>
      <c r="V89" s="16"/>
      <c r="W89" s="16"/>
      <c r="X89" s="16"/>
      <c r="Y89" s="16"/>
      <c r="Z89" s="14" t="s">
        <v>71</v>
      </c>
      <c r="AA89" s="23">
        <v>762021.66</v>
      </c>
      <c r="AB89" s="23"/>
      <c r="AC89" s="23"/>
      <c r="AD89" s="23">
        <v>762021.66</v>
      </c>
      <c r="AE89" s="6" t="s">
        <v>71</v>
      </c>
      <c r="AF89" s="30">
        <f t="shared" si="1"/>
        <v>100</v>
      </c>
    </row>
    <row r="90" spans="1:32" ht="82.5" customHeight="1" x14ac:dyDescent="0.25">
      <c r="A90" s="14" t="s">
        <v>129</v>
      </c>
      <c r="B90" s="15" t="s">
        <v>58</v>
      </c>
      <c r="C90" s="15" t="s">
        <v>116</v>
      </c>
      <c r="D90" s="15" t="s">
        <v>15</v>
      </c>
      <c r="E90" s="15" t="s">
        <v>130</v>
      </c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6"/>
      <c r="W90" s="16"/>
      <c r="X90" s="16"/>
      <c r="Y90" s="16"/>
      <c r="Z90" s="14" t="s">
        <v>129</v>
      </c>
      <c r="AA90" s="23">
        <v>415300</v>
      </c>
      <c r="AB90" s="23"/>
      <c r="AC90" s="23"/>
      <c r="AD90" s="23">
        <v>415300</v>
      </c>
      <c r="AE90" s="5" t="s">
        <v>129</v>
      </c>
      <c r="AF90" s="30">
        <f t="shared" si="1"/>
        <v>100</v>
      </c>
    </row>
    <row r="91" spans="1:32" ht="49.5" customHeight="1" x14ac:dyDescent="0.25">
      <c r="A91" s="14" t="s">
        <v>71</v>
      </c>
      <c r="B91" s="15" t="s">
        <v>58</v>
      </c>
      <c r="C91" s="15" t="s">
        <v>116</v>
      </c>
      <c r="D91" s="15" t="s">
        <v>15</v>
      </c>
      <c r="E91" s="15" t="s">
        <v>130</v>
      </c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 t="s">
        <v>72</v>
      </c>
      <c r="U91" s="15"/>
      <c r="V91" s="16"/>
      <c r="W91" s="16"/>
      <c r="X91" s="16"/>
      <c r="Y91" s="16"/>
      <c r="Z91" s="14" t="s">
        <v>71</v>
      </c>
      <c r="AA91" s="23">
        <v>415300</v>
      </c>
      <c r="AB91" s="23"/>
      <c r="AC91" s="23"/>
      <c r="AD91" s="23">
        <v>415300</v>
      </c>
      <c r="AE91" s="6" t="s">
        <v>71</v>
      </c>
      <c r="AF91" s="30">
        <f t="shared" si="1"/>
        <v>100</v>
      </c>
    </row>
    <row r="92" spans="1:32" ht="33" customHeight="1" x14ac:dyDescent="0.25">
      <c r="A92" s="14" t="s">
        <v>131</v>
      </c>
      <c r="B92" s="15" t="s">
        <v>58</v>
      </c>
      <c r="C92" s="15" t="s">
        <v>116</v>
      </c>
      <c r="D92" s="15" t="s">
        <v>15</v>
      </c>
      <c r="E92" s="15" t="s">
        <v>132</v>
      </c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6"/>
      <c r="W92" s="16"/>
      <c r="X92" s="16"/>
      <c r="Y92" s="16"/>
      <c r="Z92" s="14" t="s">
        <v>131</v>
      </c>
      <c r="AA92" s="23">
        <v>12162833.380000001</v>
      </c>
      <c r="AB92" s="23"/>
      <c r="AC92" s="23"/>
      <c r="AD92" s="23">
        <v>12162833.380000001</v>
      </c>
      <c r="AE92" s="5" t="s">
        <v>131</v>
      </c>
      <c r="AF92" s="30">
        <f t="shared" si="1"/>
        <v>100</v>
      </c>
    </row>
    <row r="93" spans="1:32" ht="49.5" customHeight="1" x14ac:dyDescent="0.25">
      <c r="A93" s="14" t="s">
        <v>81</v>
      </c>
      <c r="B93" s="15" t="s">
        <v>58</v>
      </c>
      <c r="C93" s="15" t="s">
        <v>116</v>
      </c>
      <c r="D93" s="15" t="s">
        <v>15</v>
      </c>
      <c r="E93" s="15" t="s">
        <v>133</v>
      </c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6"/>
      <c r="W93" s="16"/>
      <c r="X93" s="16"/>
      <c r="Y93" s="16"/>
      <c r="Z93" s="14" t="s">
        <v>81</v>
      </c>
      <c r="AA93" s="23">
        <v>10479533.66</v>
      </c>
      <c r="AB93" s="23"/>
      <c r="AC93" s="23"/>
      <c r="AD93" s="23">
        <v>10479533.66</v>
      </c>
      <c r="AE93" s="5" t="s">
        <v>81</v>
      </c>
      <c r="AF93" s="30">
        <f t="shared" si="1"/>
        <v>100</v>
      </c>
    </row>
    <row r="94" spans="1:32" ht="33" customHeight="1" x14ac:dyDescent="0.25">
      <c r="A94" s="14" t="s">
        <v>134</v>
      </c>
      <c r="B94" s="15" t="s">
        <v>58</v>
      </c>
      <c r="C94" s="15" t="s">
        <v>116</v>
      </c>
      <c r="D94" s="15" t="s">
        <v>15</v>
      </c>
      <c r="E94" s="15" t="s">
        <v>135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6"/>
      <c r="W94" s="16"/>
      <c r="X94" s="16"/>
      <c r="Y94" s="16"/>
      <c r="Z94" s="14" t="s">
        <v>134</v>
      </c>
      <c r="AA94" s="23">
        <v>10442713.66</v>
      </c>
      <c r="AB94" s="23"/>
      <c r="AC94" s="23"/>
      <c r="AD94" s="23">
        <v>10442713.66</v>
      </c>
      <c r="AE94" s="5" t="s">
        <v>134</v>
      </c>
      <c r="AF94" s="30">
        <f t="shared" si="1"/>
        <v>100</v>
      </c>
    </row>
    <row r="95" spans="1:32" ht="49.5" customHeight="1" x14ac:dyDescent="0.25">
      <c r="A95" s="14" t="s">
        <v>71</v>
      </c>
      <c r="B95" s="15" t="s">
        <v>58</v>
      </c>
      <c r="C95" s="15" t="s">
        <v>116</v>
      </c>
      <c r="D95" s="15" t="s">
        <v>15</v>
      </c>
      <c r="E95" s="15" t="s">
        <v>135</v>
      </c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 t="s">
        <v>72</v>
      </c>
      <c r="U95" s="15"/>
      <c r="V95" s="16"/>
      <c r="W95" s="16"/>
      <c r="X95" s="16"/>
      <c r="Y95" s="16"/>
      <c r="Z95" s="14" t="s">
        <v>71</v>
      </c>
      <c r="AA95" s="23">
        <v>10442713.66</v>
      </c>
      <c r="AB95" s="23"/>
      <c r="AC95" s="23"/>
      <c r="AD95" s="23">
        <v>10442713.66</v>
      </c>
      <c r="AE95" s="6" t="s">
        <v>71</v>
      </c>
      <c r="AF95" s="30">
        <f t="shared" si="1"/>
        <v>100</v>
      </c>
    </row>
    <row r="96" spans="1:32" ht="66" customHeight="1" x14ac:dyDescent="0.25">
      <c r="A96" s="14" t="s">
        <v>123</v>
      </c>
      <c r="B96" s="15" t="s">
        <v>58</v>
      </c>
      <c r="C96" s="15" t="s">
        <v>116</v>
      </c>
      <c r="D96" s="15" t="s">
        <v>15</v>
      </c>
      <c r="E96" s="15" t="s">
        <v>136</v>
      </c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6"/>
      <c r="W96" s="16"/>
      <c r="X96" s="16"/>
      <c r="Y96" s="16"/>
      <c r="Z96" s="14" t="s">
        <v>123</v>
      </c>
      <c r="AA96" s="23">
        <v>36820</v>
      </c>
      <c r="AB96" s="23"/>
      <c r="AC96" s="23"/>
      <c r="AD96" s="23">
        <v>36820</v>
      </c>
      <c r="AE96" s="5" t="s">
        <v>123</v>
      </c>
      <c r="AF96" s="30">
        <f t="shared" si="1"/>
        <v>100</v>
      </c>
    </row>
    <row r="97" spans="1:32" ht="49.5" customHeight="1" x14ac:dyDescent="0.25">
      <c r="A97" s="14" t="s">
        <v>71</v>
      </c>
      <c r="B97" s="15" t="s">
        <v>58</v>
      </c>
      <c r="C97" s="15" t="s">
        <v>116</v>
      </c>
      <c r="D97" s="15" t="s">
        <v>15</v>
      </c>
      <c r="E97" s="15" t="s">
        <v>136</v>
      </c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 t="s">
        <v>72</v>
      </c>
      <c r="U97" s="15"/>
      <c r="V97" s="16"/>
      <c r="W97" s="16"/>
      <c r="X97" s="16"/>
      <c r="Y97" s="16"/>
      <c r="Z97" s="14" t="s">
        <v>71</v>
      </c>
      <c r="AA97" s="23">
        <v>36820</v>
      </c>
      <c r="AB97" s="23"/>
      <c r="AC97" s="23"/>
      <c r="AD97" s="23">
        <v>36820</v>
      </c>
      <c r="AE97" s="6" t="s">
        <v>71</v>
      </c>
      <c r="AF97" s="30">
        <f t="shared" si="1"/>
        <v>100</v>
      </c>
    </row>
    <row r="98" spans="1:32" ht="16.5" customHeight="1" x14ac:dyDescent="0.25">
      <c r="A98" s="14" t="s">
        <v>85</v>
      </c>
      <c r="B98" s="15" t="s">
        <v>58</v>
      </c>
      <c r="C98" s="15" t="s">
        <v>116</v>
      </c>
      <c r="D98" s="15" t="s">
        <v>15</v>
      </c>
      <c r="E98" s="15" t="s">
        <v>137</v>
      </c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6"/>
      <c r="W98" s="16"/>
      <c r="X98" s="16"/>
      <c r="Y98" s="16"/>
      <c r="Z98" s="14" t="s">
        <v>85</v>
      </c>
      <c r="AA98" s="23">
        <v>1683299.72</v>
      </c>
      <c r="AB98" s="23"/>
      <c r="AC98" s="23"/>
      <c r="AD98" s="23">
        <v>1683299.72</v>
      </c>
      <c r="AE98" s="5" t="s">
        <v>85</v>
      </c>
      <c r="AF98" s="30">
        <f t="shared" si="1"/>
        <v>100</v>
      </c>
    </row>
    <row r="99" spans="1:32" ht="33" customHeight="1" x14ac:dyDescent="0.25">
      <c r="A99" s="14" t="s">
        <v>138</v>
      </c>
      <c r="B99" s="15" t="s">
        <v>58</v>
      </c>
      <c r="C99" s="15" t="s">
        <v>116</v>
      </c>
      <c r="D99" s="15" t="s">
        <v>15</v>
      </c>
      <c r="E99" s="15" t="s">
        <v>139</v>
      </c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6"/>
      <c r="W99" s="16"/>
      <c r="X99" s="16"/>
      <c r="Y99" s="16"/>
      <c r="Z99" s="14" t="s">
        <v>138</v>
      </c>
      <c r="AA99" s="23">
        <v>5600</v>
      </c>
      <c r="AB99" s="23"/>
      <c r="AC99" s="23"/>
      <c r="AD99" s="23">
        <v>5600</v>
      </c>
      <c r="AE99" s="5" t="s">
        <v>138</v>
      </c>
      <c r="AF99" s="30">
        <f t="shared" si="1"/>
        <v>100</v>
      </c>
    </row>
    <row r="100" spans="1:32" ht="49.5" customHeight="1" x14ac:dyDescent="0.25">
      <c r="A100" s="14" t="s">
        <v>71</v>
      </c>
      <c r="B100" s="15" t="s">
        <v>58</v>
      </c>
      <c r="C100" s="15" t="s">
        <v>116</v>
      </c>
      <c r="D100" s="15" t="s">
        <v>15</v>
      </c>
      <c r="E100" s="15" t="s">
        <v>139</v>
      </c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 t="s">
        <v>72</v>
      </c>
      <c r="U100" s="15"/>
      <c r="V100" s="16"/>
      <c r="W100" s="16"/>
      <c r="X100" s="16"/>
      <c r="Y100" s="16"/>
      <c r="Z100" s="14" t="s">
        <v>71</v>
      </c>
      <c r="AA100" s="23">
        <v>5600</v>
      </c>
      <c r="AB100" s="23"/>
      <c r="AC100" s="23"/>
      <c r="AD100" s="23">
        <v>5600</v>
      </c>
      <c r="AE100" s="6" t="s">
        <v>71</v>
      </c>
      <c r="AF100" s="30">
        <f t="shared" si="1"/>
        <v>100</v>
      </c>
    </row>
    <row r="101" spans="1:32" ht="33" customHeight="1" x14ac:dyDescent="0.25">
      <c r="A101" s="14" t="s">
        <v>140</v>
      </c>
      <c r="B101" s="15" t="s">
        <v>58</v>
      </c>
      <c r="C101" s="15" t="s">
        <v>116</v>
      </c>
      <c r="D101" s="15" t="s">
        <v>15</v>
      </c>
      <c r="E101" s="15" t="s">
        <v>141</v>
      </c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6"/>
      <c r="W101" s="16"/>
      <c r="X101" s="16"/>
      <c r="Y101" s="16"/>
      <c r="Z101" s="14" t="s">
        <v>140</v>
      </c>
      <c r="AA101" s="23">
        <v>12135</v>
      </c>
      <c r="AB101" s="23"/>
      <c r="AC101" s="23"/>
      <c r="AD101" s="23">
        <v>12135</v>
      </c>
      <c r="AE101" s="5" t="s">
        <v>140</v>
      </c>
      <c r="AF101" s="30">
        <f t="shared" si="1"/>
        <v>100</v>
      </c>
    </row>
    <row r="102" spans="1:32" ht="49.5" customHeight="1" x14ac:dyDescent="0.25">
      <c r="A102" s="14" t="s">
        <v>71</v>
      </c>
      <c r="B102" s="15" t="s">
        <v>58</v>
      </c>
      <c r="C102" s="15" t="s">
        <v>116</v>
      </c>
      <c r="D102" s="15" t="s">
        <v>15</v>
      </c>
      <c r="E102" s="15" t="s">
        <v>141</v>
      </c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 t="s">
        <v>72</v>
      </c>
      <c r="U102" s="15"/>
      <c r="V102" s="16"/>
      <c r="W102" s="16"/>
      <c r="X102" s="16"/>
      <c r="Y102" s="16"/>
      <c r="Z102" s="14" t="s">
        <v>71</v>
      </c>
      <c r="AA102" s="23">
        <v>12135</v>
      </c>
      <c r="AB102" s="23"/>
      <c r="AC102" s="23"/>
      <c r="AD102" s="23">
        <v>12135</v>
      </c>
      <c r="AE102" s="6" t="s">
        <v>71</v>
      </c>
      <c r="AF102" s="30">
        <f t="shared" si="1"/>
        <v>100</v>
      </c>
    </row>
    <row r="103" spans="1:32" ht="33" customHeight="1" x14ac:dyDescent="0.25">
      <c r="A103" s="14" t="s">
        <v>142</v>
      </c>
      <c r="B103" s="15" t="s">
        <v>58</v>
      </c>
      <c r="C103" s="15" t="s">
        <v>116</v>
      </c>
      <c r="D103" s="15" t="s">
        <v>15</v>
      </c>
      <c r="E103" s="15" t="s">
        <v>143</v>
      </c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6"/>
      <c r="W103" s="16"/>
      <c r="X103" s="16"/>
      <c r="Y103" s="16"/>
      <c r="Z103" s="14" t="s">
        <v>142</v>
      </c>
      <c r="AA103" s="23">
        <v>1151513</v>
      </c>
      <c r="AB103" s="23"/>
      <c r="AC103" s="23"/>
      <c r="AD103" s="23">
        <v>1151513</v>
      </c>
      <c r="AE103" s="5" t="s">
        <v>142</v>
      </c>
      <c r="AF103" s="30">
        <f t="shared" si="1"/>
        <v>100</v>
      </c>
    </row>
    <row r="104" spans="1:32" ht="49.5" customHeight="1" x14ac:dyDescent="0.25">
      <c r="A104" s="14" t="s">
        <v>71</v>
      </c>
      <c r="B104" s="15" t="s">
        <v>58</v>
      </c>
      <c r="C104" s="15" t="s">
        <v>116</v>
      </c>
      <c r="D104" s="15" t="s">
        <v>15</v>
      </c>
      <c r="E104" s="15" t="s">
        <v>143</v>
      </c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 t="s">
        <v>72</v>
      </c>
      <c r="U104" s="15"/>
      <c r="V104" s="16"/>
      <c r="W104" s="16"/>
      <c r="X104" s="16"/>
      <c r="Y104" s="16"/>
      <c r="Z104" s="14" t="s">
        <v>71</v>
      </c>
      <c r="AA104" s="23">
        <v>1151513</v>
      </c>
      <c r="AB104" s="23"/>
      <c r="AC104" s="23"/>
      <c r="AD104" s="23">
        <v>1151513</v>
      </c>
      <c r="AE104" s="6" t="s">
        <v>71</v>
      </c>
      <c r="AF104" s="30">
        <f t="shared" si="1"/>
        <v>100</v>
      </c>
    </row>
    <row r="105" spans="1:32" ht="33" customHeight="1" x14ac:dyDescent="0.25">
      <c r="A105" s="14" t="s">
        <v>144</v>
      </c>
      <c r="B105" s="15" t="s">
        <v>58</v>
      </c>
      <c r="C105" s="15" t="s">
        <v>116</v>
      </c>
      <c r="D105" s="15" t="s">
        <v>15</v>
      </c>
      <c r="E105" s="15" t="s">
        <v>145</v>
      </c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6"/>
      <c r="W105" s="16"/>
      <c r="X105" s="16"/>
      <c r="Y105" s="16"/>
      <c r="Z105" s="14" t="s">
        <v>144</v>
      </c>
      <c r="AA105" s="23">
        <v>47700</v>
      </c>
      <c r="AB105" s="23"/>
      <c r="AC105" s="23"/>
      <c r="AD105" s="23">
        <v>47700</v>
      </c>
      <c r="AE105" s="5" t="s">
        <v>144</v>
      </c>
      <c r="AF105" s="30">
        <f t="shared" si="1"/>
        <v>100</v>
      </c>
    </row>
    <row r="106" spans="1:32" ht="49.5" customHeight="1" x14ac:dyDescent="0.25">
      <c r="A106" s="14" t="s">
        <v>71</v>
      </c>
      <c r="B106" s="15" t="s">
        <v>58</v>
      </c>
      <c r="C106" s="15" t="s">
        <v>116</v>
      </c>
      <c r="D106" s="15" t="s">
        <v>15</v>
      </c>
      <c r="E106" s="15" t="s">
        <v>145</v>
      </c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 t="s">
        <v>72</v>
      </c>
      <c r="U106" s="15"/>
      <c r="V106" s="16"/>
      <c r="W106" s="16"/>
      <c r="X106" s="16"/>
      <c r="Y106" s="16"/>
      <c r="Z106" s="14" t="s">
        <v>71</v>
      </c>
      <c r="AA106" s="23">
        <v>47700</v>
      </c>
      <c r="AB106" s="23"/>
      <c r="AC106" s="23"/>
      <c r="AD106" s="23">
        <v>47700</v>
      </c>
      <c r="AE106" s="6" t="s">
        <v>71</v>
      </c>
      <c r="AF106" s="30">
        <f t="shared" si="1"/>
        <v>100</v>
      </c>
    </row>
    <row r="107" spans="1:32" ht="33" customHeight="1" x14ac:dyDescent="0.25">
      <c r="A107" s="14" t="s">
        <v>126</v>
      </c>
      <c r="B107" s="15" t="s">
        <v>58</v>
      </c>
      <c r="C107" s="15" t="s">
        <v>116</v>
      </c>
      <c r="D107" s="15" t="s">
        <v>15</v>
      </c>
      <c r="E107" s="15" t="s">
        <v>146</v>
      </c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6"/>
      <c r="W107" s="16"/>
      <c r="X107" s="16"/>
      <c r="Y107" s="16"/>
      <c r="Z107" s="14" t="s">
        <v>126</v>
      </c>
      <c r="AA107" s="23">
        <v>200</v>
      </c>
      <c r="AB107" s="23"/>
      <c r="AC107" s="23"/>
      <c r="AD107" s="23">
        <v>200</v>
      </c>
      <c r="AE107" s="5" t="s">
        <v>126</v>
      </c>
      <c r="AF107" s="30">
        <f t="shared" si="1"/>
        <v>100</v>
      </c>
    </row>
    <row r="108" spans="1:32" ht="49.5" customHeight="1" x14ac:dyDescent="0.25">
      <c r="A108" s="14" t="s">
        <v>71</v>
      </c>
      <c r="B108" s="15" t="s">
        <v>58</v>
      </c>
      <c r="C108" s="15" t="s">
        <v>116</v>
      </c>
      <c r="D108" s="15" t="s">
        <v>15</v>
      </c>
      <c r="E108" s="15" t="s">
        <v>146</v>
      </c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 t="s">
        <v>72</v>
      </c>
      <c r="U108" s="15"/>
      <c r="V108" s="16"/>
      <c r="W108" s="16"/>
      <c r="X108" s="16"/>
      <c r="Y108" s="16"/>
      <c r="Z108" s="14" t="s">
        <v>71</v>
      </c>
      <c r="AA108" s="23">
        <v>200</v>
      </c>
      <c r="AB108" s="23"/>
      <c r="AC108" s="23"/>
      <c r="AD108" s="23">
        <v>200</v>
      </c>
      <c r="AE108" s="6" t="s">
        <v>71</v>
      </c>
      <c r="AF108" s="30">
        <f t="shared" si="1"/>
        <v>100</v>
      </c>
    </row>
    <row r="109" spans="1:32" ht="33" customHeight="1" x14ac:dyDescent="0.25">
      <c r="A109" s="14" t="s">
        <v>134</v>
      </c>
      <c r="B109" s="15" t="s">
        <v>58</v>
      </c>
      <c r="C109" s="15" t="s">
        <v>116</v>
      </c>
      <c r="D109" s="15" t="s">
        <v>15</v>
      </c>
      <c r="E109" s="15" t="s">
        <v>147</v>
      </c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6"/>
      <c r="W109" s="16"/>
      <c r="X109" s="16"/>
      <c r="Y109" s="16"/>
      <c r="Z109" s="14" t="s">
        <v>134</v>
      </c>
      <c r="AA109" s="23">
        <v>190593.6</v>
      </c>
      <c r="AB109" s="23"/>
      <c r="AC109" s="23"/>
      <c r="AD109" s="23">
        <v>190593.6</v>
      </c>
      <c r="AE109" s="5" t="s">
        <v>134</v>
      </c>
      <c r="AF109" s="30">
        <f t="shared" si="1"/>
        <v>100</v>
      </c>
    </row>
    <row r="110" spans="1:32" ht="49.5" customHeight="1" x14ac:dyDescent="0.25">
      <c r="A110" s="14" t="s">
        <v>71</v>
      </c>
      <c r="B110" s="15" t="s">
        <v>58</v>
      </c>
      <c r="C110" s="15" t="s">
        <v>116</v>
      </c>
      <c r="D110" s="15" t="s">
        <v>15</v>
      </c>
      <c r="E110" s="15" t="s">
        <v>147</v>
      </c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 t="s">
        <v>72</v>
      </c>
      <c r="U110" s="15"/>
      <c r="V110" s="16"/>
      <c r="W110" s="16"/>
      <c r="X110" s="16"/>
      <c r="Y110" s="16"/>
      <c r="Z110" s="14" t="s">
        <v>71</v>
      </c>
      <c r="AA110" s="23">
        <v>190593.6</v>
      </c>
      <c r="AB110" s="23"/>
      <c r="AC110" s="23"/>
      <c r="AD110" s="23">
        <v>190593.6</v>
      </c>
      <c r="AE110" s="6" t="s">
        <v>71</v>
      </c>
      <c r="AF110" s="30">
        <f t="shared" si="1"/>
        <v>100</v>
      </c>
    </row>
    <row r="111" spans="1:32" ht="49.5" customHeight="1" x14ac:dyDescent="0.25">
      <c r="A111" s="14" t="s">
        <v>148</v>
      </c>
      <c r="B111" s="15" t="s">
        <v>58</v>
      </c>
      <c r="C111" s="15" t="s">
        <v>116</v>
      </c>
      <c r="D111" s="15" t="s">
        <v>15</v>
      </c>
      <c r="E111" s="15" t="s">
        <v>149</v>
      </c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6"/>
      <c r="W111" s="16"/>
      <c r="X111" s="16"/>
      <c r="Y111" s="16"/>
      <c r="Z111" s="14" t="s">
        <v>148</v>
      </c>
      <c r="AA111" s="23">
        <v>275558.12</v>
      </c>
      <c r="AB111" s="23"/>
      <c r="AC111" s="23"/>
      <c r="AD111" s="23">
        <v>275558.12</v>
      </c>
      <c r="AE111" s="5" t="s">
        <v>148</v>
      </c>
      <c r="AF111" s="30">
        <f t="shared" si="1"/>
        <v>100</v>
      </c>
    </row>
    <row r="112" spans="1:32" ht="49.5" customHeight="1" x14ac:dyDescent="0.25">
      <c r="A112" s="14" t="s">
        <v>71</v>
      </c>
      <c r="B112" s="15" t="s">
        <v>58</v>
      </c>
      <c r="C112" s="15" t="s">
        <v>116</v>
      </c>
      <c r="D112" s="15" t="s">
        <v>15</v>
      </c>
      <c r="E112" s="15" t="s">
        <v>149</v>
      </c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 t="s">
        <v>72</v>
      </c>
      <c r="U112" s="15"/>
      <c r="V112" s="16"/>
      <c r="W112" s="16"/>
      <c r="X112" s="16"/>
      <c r="Y112" s="16"/>
      <c r="Z112" s="14" t="s">
        <v>71</v>
      </c>
      <c r="AA112" s="23">
        <v>275558.12</v>
      </c>
      <c r="AB112" s="23"/>
      <c r="AC112" s="23"/>
      <c r="AD112" s="23">
        <v>275558.12</v>
      </c>
      <c r="AE112" s="6" t="s">
        <v>71</v>
      </c>
      <c r="AF112" s="30">
        <f t="shared" si="1"/>
        <v>100</v>
      </c>
    </row>
    <row r="113" spans="1:32" ht="33" customHeight="1" x14ac:dyDescent="0.25">
      <c r="A113" s="14" t="s">
        <v>150</v>
      </c>
      <c r="B113" s="15" t="s">
        <v>58</v>
      </c>
      <c r="C113" s="15" t="s">
        <v>116</v>
      </c>
      <c r="D113" s="15" t="s">
        <v>15</v>
      </c>
      <c r="E113" s="15" t="s">
        <v>151</v>
      </c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6"/>
      <c r="W113" s="16"/>
      <c r="X113" s="16"/>
      <c r="Y113" s="16"/>
      <c r="Z113" s="14" t="s">
        <v>150</v>
      </c>
      <c r="AA113" s="23">
        <v>23993581.850000001</v>
      </c>
      <c r="AB113" s="23"/>
      <c r="AC113" s="23"/>
      <c r="AD113" s="23">
        <f>AD114+AD119+AD130</f>
        <v>23793581.850000001</v>
      </c>
      <c r="AE113" s="5" t="s">
        <v>150</v>
      </c>
      <c r="AF113" s="30">
        <f t="shared" si="1"/>
        <v>99.166443754624325</v>
      </c>
    </row>
    <row r="114" spans="1:32" ht="49.5" customHeight="1" x14ac:dyDescent="0.25">
      <c r="A114" s="14" t="s">
        <v>81</v>
      </c>
      <c r="B114" s="15" t="s">
        <v>58</v>
      </c>
      <c r="C114" s="15" t="s">
        <v>116</v>
      </c>
      <c r="D114" s="15" t="s">
        <v>15</v>
      </c>
      <c r="E114" s="15" t="s">
        <v>152</v>
      </c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6"/>
      <c r="W114" s="16"/>
      <c r="X114" s="16"/>
      <c r="Y114" s="16"/>
      <c r="Z114" s="14" t="s">
        <v>81</v>
      </c>
      <c r="AA114" s="23">
        <v>1993581.85</v>
      </c>
      <c r="AB114" s="23"/>
      <c r="AC114" s="23"/>
      <c r="AD114" s="23">
        <f>AD115+AD117</f>
        <v>1993581.85</v>
      </c>
      <c r="AE114" s="5" t="s">
        <v>81</v>
      </c>
      <c r="AF114" s="30">
        <f t="shared" si="1"/>
        <v>100</v>
      </c>
    </row>
    <row r="115" spans="1:32" ht="33" customHeight="1" x14ac:dyDescent="0.25">
      <c r="A115" s="14" t="s">
        <v>153</v>
      </c>
      <c r="B115" s="15" t="s">
        <v>58</v>
      </c>
      <c r="C115" s="15" t="s">
        <v>116</v>
      </c>
      <c r="D115" s="15" t="s">
        <v>15</v>
      </c>
      <c r="E115" s="15" t="s">
        <v>154</v>
      </c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6"/>
      <c r="W115" s="16"/>
      <c r="X115" s="16"/>
      <c r="Y115" s="16"/>
      <c r="Z115" s="14" t="s">
        <v>153</v>
      </c>
      <c r="AA115" s="23">
        <v>1973176.85</v>
      </c>
      <c r="AB115" s="23"/>
      <c r="AC115" s="23"/>
      <c r="AD115" s="23">
        <v>1973176.85</v>
      </c>
      <c r="AE115" s="5" t="s">
        <v>153</v>
      </c>
      <c r="AF115" s="30">
        <f t="shared" si="1"/>
        <v>100</v>
      </c>
    </row>
    <row r="116" spans="1:32" ht="49.5" customHeight="1" x14ac:dyDescent="0.25">
      <c r="A116" s="14" t="s">
        <v>71</v>
      </c>
      <c r="B116" s="15" t="s">
        <v>58</v>
      </c>
      <c r="C116" s="15" t="s">
        <v>116</v>
      </c>
      <c r="D116" s="15" t="s">
        <v>15</v>
      </c>
      <c r="E116" s="15" t="s">
        <v>154</v>
      </c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 t="s">
        <v>72</v>
      </c>
      <c r="U116" s="15"/>
      <c r="V116" s="16"/>
      <c r="W116" s="16"/>
      <c r="X116" s="16"/>
      <c r="Y116" s="16"/>
      <c r="Z116" s="14" t="s">
        <v>71</v>
      </c>
      <c r="AA116" s="23">
        <v>1973176.85</v>
      </c>
      <c r="AB116" s="23"/>
      <c r="AC116" s="23"/>
      <c r="AD116" s="23">
        <v>1973176.85</v>
      </c>
      <c r="AE116" s="6" t="s">
        <v>71</v>
      </c>
      <c r="AF116" s="30">
        <f t="shared" si="1"/>
        <v>100</v>
      </c>
    </row>
    <row r="117" spans="1:32" ht="66" customHeight="1" x14ac:dyDescent="0.25">
      <c r="A117" s="14" t="s">
        <v>123</v>
      </c>
      <c r="B117" s="15" t="s">
        <v>58</v>
      </c>
      <c r="C117" s="15" t="s">
        <v>116</v>
      </c>
      <c r="D117" s="15" t="s">
        <v>15</v>
      </c>
      <c r="E117" s="15" t="s">
        <v>155</v>
      </c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6"/>
      <c r="W117" s="16"/>
      <c r="X117" s="16"/>
      <c r="Y117" s="16"/>
      <c r="Z117" s="14" t="s">
        <v>123</v>
      </c>
      <c r="AA117" s="23">
        <v>20405</v>
      </c>
      <c r="AB117" s="23"/>
      <c r="AC117" s="23"/>
      <c r="AD117" s="23">
        <v>20405</v>
      </c>
      <c r="AE117" s="5" t="s">
        <v>123</v>
      </c>
      <c r="AF117" s="30">
        <f t="shared" si="1"/>
        <v>100</v>
      </c>
    </row>
    <row r="118" spans="1:32" ht="49.5" customHeight="1" x14ac:dyDescent="0.25">
      <c r="A118" s="14" t="s">
        <v>71</v>
      </c>
      <c r="B118" s="15" t="s">
        <v>58</v>
      </c>
      <c r="C118" s="15" t="s">
        <v>116</v>
      </c>
      <c r="D118" s="15" t="s">
        <v>15</v>
      </c>
      <c r="E118" s="15" t="s">
        <v>155</v>
      </c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 t="s">
        <v>72</v>
      </c>
      <c r="U118" s="15"/>
      <c r="V118" s="16"/>
      <c r="W118" s="16"/>
      <c r="X118" s="16"/>
      <c r="Y118" s="16"/>
      <c r="Z118" s="14" t="s">
        <v>71</v>
      </c>
      <c r="AA118" s="23">
        <v>20405</v>
      </c>
      <c r="AB118" s="23"/>
      <c r="AC118" s="23"/>
      <c r="AD118" s="23">
        <v>20405</v>
      </c>
      <c r="AE118" s="6" t="s">
        <v>71</v>
      </c>
      <c r="AF118" s="30">
        <f t="shared" si="1"/>
        <v>100</v>
      </c>
    </row>
    <row r="119" spans="1:32" ht="16.5" customHeight="1" x14ac:dyDescent="0.25">
      <c r="A119" s="14" t="s">
        <v>85</v>
      </c>
      <c r="B119" s="15" t="s">
        <v>58</v>
      </c>
      <c r="C119" s="15" t="s">
        <v>116</v>
      </c>
      <c r="D119" s="15" t="s">
        <v>15</v>
      </c>
      <c r="E119" s="15" t="s">
        <v>156</v>
      </c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6"/>
      <c r="W119" s="16"/>
      <c r="X119" s="16"/>
      <c r="Y119" s="16"/>
      <c r="Z119" s="14" t="s">
        <v>85</v>
      </c>
      <c r="AA119" s="23">
        <v>4000000</v>
      </c>
      <c r="AB119" s="23"/>
      <c r="AC119" s="23"/>
      <c r="AD119" s="23">
        <f>AD121+AD123+AD125+AD127+AD129</f>
        <v>3800000</v>
      </c>
      <c r="AE119" s="5" t="s">
        <v>85</v>
      </c>
      <c r="AF119" s="30">
        <f t="shared" si="1"/>
        <v>95</v>
      </c>
    </row>
    <row r="120" spans="1:32" ht="99.2" customHeight="1" x14ac:dyDescent="0.25">
      <c r="A120" s="14" t="s">
        <v>157</v>
      </c>
      <c r="B120" s="15" t="s">
        <v>58</v>
      </c>
      <c r="C120" s="15" t="s">
        <v>116</v>
      </c>
      <c r="D120" s="15" t="s">
        <v>15</v>
      </c>
      <c r="E120" s="15" t="s">
        <v>158</v>
      </c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6"/>
      <c r="W120" s="16"/>
      <c r="X120" s="16"/>
      <c r="Y120" s="16"/>
      <c r="Z120" s="14" t="s">
        <v>157</v>
      </c>
      <c r="AA120" s="23">
        <v>70000</v>
      </c>
      <c r="AB120" s="23"/>
      <c r="AC120" s="23"/>
      <c r="AD120" s="23">
        <v>70000</v>
      </c>
      <c r="AE120" s="5" t="s">
        <v>157</v>
      </c>
      <c r="AF120" s="30">
        <f t="shared" si="1"/>
        <v>100</v>
      </c>
    </row>
    <row r="121" spans="1:32" ht="49.5" customHeight="1" x14ac:dyDescent="0.25">
      <c r="A121" s="14" t="s">
        <v>71</v>
      </c>
      <c r="B121" s="15" t="s">
        <v>58</v>
      </c>
      <c r="C121" s="15" t="s">
        <v>116</v>
      </c>
      <c r="D121" s="15" t="s">
        <v>15</v>
      </c>
      <c r="E121" s="15" t="s">
        <v>158</v>
      </c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 t="s">
        <v>72</v>
      </c>
      <c r="U121" s="15"/>
      <c r="V121" s="16"/>
      <c r="W121" s="16"/>
      <c r="X121" s="16"/>
      <c r="Y121" s="16"/>
      <c r="Z121" s="14" t="s">
        <v>71</v>
      </c>
      <c r="AA121" s="23">
        <v>70000</v>
      </c>
      <c r="AB121" s="23"/>
      <c r="AC121" s="23"/>
      <c r="AD121" s="23">
        <v>70000</v>
      </c>
      <c r="AE121" s="6" t="s">
        <v>71</v>
      </c>
      <c r="AF121" s="30">
        <f t="shared" si="1"/>
        <v>100</v>
      </c>
    </row>
    <row r="122" spans="1:32" ht="66" customHeight="1" x14ac:dyDescent="0.25">
      <c r="A122" s="14" t="s">
        <v>159</v>
      </c>
      <c r="B122" s="15" t="s">
        <v>58</v>
      </c>
      <c r="C122" s="15" t="s">
        <v>116</v>
      </c>
      <c r="D122" s="15" t="s">
        <v>15</v>
      </c>
      <c r="E122" s="15" t="s">
        <v>160</v>
      </c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6"/>
      <c r="W122" s="16"/>
      <c r="X122" s="16"/>
      <c r="Y122" s="16"/>
      <c r="Z122" s="14" t="s">
        <v>159</v>
      </c>
      <c r="AA122" s="23">
        <v>130000</v>
      </c>
      <c r="AB122" s="23"/>
      <c r="AC122" s="23"/>
      <c r="AD122" s="23">
        <v>130000</v>
      </c>
      <c r="AE122" s="5" t="s">
        <v>159</v>
      </c>
      <c r="AF122" s="30">
        <f t="shared" si="1"/>
        <v>100</v>
      </c>
    </row>
    <row r="123" spans="1:32" ht="49.5" customHeight="1" x14ac:dyDescent="0.25">
      <c r="A123" s="14" t="s">
        <v>71</v>
      </c>
      <c r="B123" s="15" t="s">
        <v>58</v>
      </c>
      <c r="C123" s="15" t="s">
        <v>116</v>
      </c>
      <c r="D123" s="15" t="s">
        <v>15</v>
      </c>
      <c r="E123" s="15" t="s">
        <v>160</v>
      </c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 t="s">
        <v>72</v>
      </c>
      <c r="U123" s="15"/>
      <c r="V123" s="16"/>
      <c r="W123" s="16"/>
      <c r="X123" s="16"/>
      <c r="Y123" s="16"/>
      <c r="Z123" s="14" t="s">
        <v>71</v>
      </c>
      <c r="AA123" s="23">
        <v>130000</v>
      </c>
      <c r="AB123" s="23"/>
      <c r="AC123" s="23"/>
      <c r="AD123" s="23">
        <v>130000</v>
      </c>
      <c r="AE123" s="6" t="s">
        <v>71</v>
      </c>
      <c r="AF123" s="30">
        <f t="shared" si="1"/>
        <v>100</v>
      </c>
    </row>
    <row r="124" spans="1:32" ht="66" customHeight="1" x14ac:dyDescent="0.25">
      <c r="A124" s="14" t="s">
        <v>95</v>
      </c>
      <c r="B124" s="15" t="s">
        <v>58</v>
      </c>
      <c r="C124" s="15" t="s">
        <v>116</v>
      </c>
      <c r="D124" s="15" t="s">
        <v>15</v>
      </c>
      <c r="E124" s="15" t="s">
        <v>161</v>
      </c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6"/>
      <c r="W124" s="16"/>
      <c r="X124" s="16"/>
      <c r="Y124" s="16"/>
      <c r="Z124" s="14" t="s">
        <v>95</v>
      </c>
      <c r="AA124" s="23">
        <v>3125000</v>
      </c>
      <c r="AB124" s="23"/>
      <c r="AC124" s="23"/>
      <c r="AD124" s="23">
        <v>2925000</v>
      </c>
      <c r="AE124" s="5" t="s">
        <v>95</v>
      </c>
      <c r="AF124" s="30">
        <f t="shared" si="1"/>
        <v>93.600000000000009</v>
      </c>
    </row>
    <row r="125" spans="1:32" ht="49.5" customHeight="1" x14ac:dyDescent="0.25">
      <c r="A125" s="14" t="s">
        <v>71</v>
      </c>
      <c r="B125" s="15" t="s">
        <v>58</v>
      </c>
      <c r="C125" s="15" t="s">
        <v>116</v>
      </c>
      <c r="D125" s="15" t="s">
        <v>15</v>
      </c>
      <c r="E125" s="15" t="s">
        <v>161</v>
      </c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 t="s">
        <v>72</v>
      </c>
      <c r="U125" s="15"/>
      <c r="V125" s="16"/>
      <c r="W125" s="16"/>
      <c r="X125" s="16"/>
      <c r="Y125" s="16"/>
      <c r="Z125" s="14" t="s">
        <v>71</v>
      </c>
      <c r="AA125" s="23">
        <v>3125000</v>
      </c>
      <c r="AB125" s="23"/>
      <c r="AC125" s="23"/>
      <c r="AD125" s="23">
        <v>2925000</v>
      </c>
      <c r="AE125" s="6" t="s">
        <v>71</v>
      </c>
      <c r="AF125" s="30">
        <f t="shared" si="1"/>
        <v>93.600000000000009</v>
      </c>
    </row>
    <row r="126" spans="1:32" ht="99.2" customHeight="1" x14ac:dyDescent="0.25">
      <c r="A126" s="14" t="s">
        <v>162</v>
      </c>
      <c r="B126" s="15" t="s">
        <v>58</v>
      </c>
      <c r="C126" s="15" t="s">
        <v>116</v>
      </c>
      <c r="D126" s="15" t="s">
        <v>15</v>
      </c>
      <c r="E126" s="15" t="s">
        <v>163</v>
      </c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6"/>
      <c r="W126" s="16"/>
      <c r="X126" s="16"/>
      <c r="Y126" s="16"/>
      <c r="Z126" s="14" t="s">
        <v>162</v>
      </c>
      <c r="AA126" s="23">
        <v>481500</v>
      </c>
      <c r="AB126" s="23"/>
      <c r="AC126" s="23"/>
      <c r="AD126" s="23">
        <v>481500</v>
      </c>
      <c r="AE126" s="5" t="s">
        <v>162</v>
      </c>
      <c r="AF126" s="30">
        <f t="shared" si="1"/>
        <v>100</v>
      </c>
    </row>
    <row r="127" spans="1:32" ht="49.5" customHeight="1" x14ac:dyDescent="0.25">
      <c r="A127" s="14" t="s">
        <v>71</v>
      </c>
      <c r="B127" s="15" t="s">
        <v>58</v>
      </c>
      <c r="C127" s="15" t="s">
        <v>116</v>
      </c>
      <c r="D127" s="15" t="s">
        <v>15</v>
      </c>
      <c r="E127" s="15" t="s">
        <v>163</v>
      </c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 t="s">
        <v>72</v>
      </c>
      <c r="U127" s="15"/>
      <c r="V127" s="16"/>
      <c r="W127" s="16"/>
      <c r="X127" s="16"/>
      <c r="Y127" s="16"/>
      <c r="Z127" s="14" t="s">
        <v>71</v>
      </c>
      <c r="AA127" s="23">
        <v>481500</v>
      </c>
      <c r="AB127" s="23"/>
      <c r="AC127" s="23"/>
      <c r="AD127" s="23">
        <v>481500</v>
      </c>
      <c r="AE127" s="6" t="s">
        <v>71</v>
      </c>
      <c r="AF127" s="30">
        <f t="shared" si="1"/>
        <v>100</v>
      </c>
    </row>
    <row r="128" spans="1:32" ht="82.5" customHeight="1" x14ac:dyDescent="0.25">
      <c r="A128" s="14" t="s">
        <v>164</v>
      </c>
      <c r="B128" s="15" t="s">
        <v>58</v>
      </c>
      <c r="C128" s="15" t="s">
        <v>116</v>
      </c>
      <c r="D128" s="15" t="s">
        <v>15</v>
      </c>
      <c r="E128" s="15" t="s">
        <v>165</v>
      </c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6"/>
      <c r="W128" s="16"/>
      <c r="X128" s="16"/>
      <c r="Y128" s="16"/>
      <c r="Z128" s="14" t="s">
        <v>164</v>
      </c>
      <c r="AA128" s="23">
        <v>193500</v>
      </c>
      <c r="AB128" s="23"/>
      <c r="AC128" s="23"/>
      <c r="AD128" s="23">
        <v>193500</v>
      </c>
      <c r="AE128" s="5" t="s">
        <v>164</v>
      </c>
      <c r="AF128" s="30">
        <f t="shared" si="1"/>
        <v>100</v>
      </c>
    </row>
    <row r="129" spans="1:32" ht="49.5" customHeight="1" x14ac:dyDescent="0.25">
      <c r="A129" s="14" t="s">
        <v>71</v>
      </c>
      <c r="B129" s="15" t="s">
        <v>58</v>
      </c>
      <c r="C129" s="15" t="s">
        <v>116</v>
      </c>
      <c r="D129" s="15" t="s">
        <v>15</v>
      </c>
      <c r="E129" s="15" t="s">
        <v>165</v>
      </c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 t="s">
        <v>72</v>
      </c>
      <c r="U129" s="15"/>
      <c r="V129" s="16"/>
      <c r="W129" s="16"/>
      <c r="X129" s="16"/>
      <c r="Y129" s="16"/>
      <c r="Z129" s="14" t="s">
        <v>71</v>
      </c>
      <c r="AA129" s="23">
        <v>193500</v>
      </c>
      <c r="AB129" s="23"/>
      <c r="AC129" s="23"/>
      <c r="AD129" s="23">
        <v>193500</v>
      </c>
      <c r="AE129" s="6" t="s">
        <v>71</v>
      </c>
      <c r="AF129" s="30">
        <f t="shared" si="1"/>
        <v>100</v>
      </c>
    </row>
    <row r="130" spans="1:32" ht="33" customHeight="1" x14ac:dyDescent="0.25">
      <c r="A130" s="14" t="s">
        <v>166</v>
      </c>
      <c r="B130" s="15" t="s">
        <v>58</v>
      </c>
      <c r="C130" s="15" t="s">
        <v>116</v>
      </c>
      <c r="D130" s="15" t="s">
        <v>15</v>
      </c>
      <c r="E130" s="15" t="s">
        <v>167</v>
      </c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6"/>
      <c r="W130" s="16"/>
      <c r="X130" s="16"/>
      <c r="Y130" s="16"/>
      <c r="Z130" s="14" t="s">
        <v>166</v>
      </c>
      <c r="AA130" s="23">
        <v>18000000</v>
      </c>
      <c r="AB130" s="23"/>
      <c r="AC130" s="23"/>
      <c r="AD130" s="23">
        <v>18000000</v>
      </c>
      <c r="AE130" s="5" t="s">
        <v>166</v>
      </c>
      <c r="AF130" s="30">
        <f t="shared" si="1"/>
        <v>100</v>
      </c>
    </row>
    <row r="131" spans="1:32" ht="33" customHeight="1" x14ac:dyDescent="0.25">
      <c r="A131" s="14" t="s">
        <v>168</v>
      </c>
      <c r="B131" s="15" t="s">
        <v>58</v>
      </c>
      <c r="C131" s="15" t="s">
        <v>116</v>
      </c>
      <c r="D131" s="15" t="s">
        <v>15</v>
      </c>
      <c r="E131" s="15" t="s">
        <v>169</v>
      </c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6"/>
      <c r="W131" s="16"/>
      <c r="X131" s="16"/>
      <c r="Y131" s="16"/>
      <c r="Z131" s="14" t="s">
        <v>168</v>
      </c>
      <c r="AA131" s="23">
        <v>18000000</v>
      </c>
      <c r="AB131" s="23"/>
      <c r="AC131" s="23"/>
      <c r="AD131" s="23">
        <v>18000000</v>
      </c>
      <c r="AE131" s="5" t="s">
        <v>168</v>
      </c>
      <c r="AF131" s="30">
        <f t="shared" si="1"/>
        <v>100</v>
      </c>
    </row>
    <row r="132" spans="1:32" ht="49.5" customHeight="1" x14ac:dyDescent="0.25">
      <c r="A132" s="14" t="s">
        <v>170</v>
      </c>
      <c r="B132" s="15" t="s">
        <v>58</v>
      </c>
      <c r="C132" s="15" t="s">
        <v>116</v>
      </c>
      <c r="D132" s="15" t="s">
        <v>15</v>
      </c>
      <c r="E132" s="15" t="s">
        <v>169</v>
      </c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 t="s">
        <v>171</v>
      </c>
      <c r="U132" s="15"/>
      <c r="V132" s="16"/>
      <c r="W132" s="16"/>
      <c r="X132" s="16"/>
      <c r="Y132" s="16"/>
      <c r="Z132" s="14" t="s">
        <v>170</v>
      </c>
      <c r="AA132" s="23">
        <v>18000000</v>
      </c>
      <c r="AB132" s="23"/>
      <c r="AC132" s="23"/>
      <c r="AD132" s="23">
        <v>18000000</v>
      </c>
      <c r="AE132" s="6" t="s">
        <v>170</v>
      </c>
      <c r="AF132" s="30">
        <f t="shared" si="1"/>
        <v>100</v>
      </c>
    </row>
    <row r="133" spans="1:32" ht="99.2" customHeight="1" x14ac:dyDescent="0.25">
      <c r="A133" s="14" t="s">
        <v>101</v>
      </c>
      <c r="B133" s="15" t="s">
        <v>58</v>
      </c>
      <c r="C133" s="15" t="s">
        <v>116</v>
      </c>
      <c r="D133" s="15" t="s">
        <v>15</v>
      </c>
      <c r="E133" s="15" t="s">
        <v>102</v>
      </c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6"/>
      <c r="W133" s="16"/>
      <c r="X133" s="16"/>
      <c r="Y133" s="16"/>
      <c r="Z133" s="14" t="s">
        <v>101</v>
      </c>
      <c r="AA133" s="23">
        <v>448008</v>
      </c>
      <c r="AB133" s="23"/>
      <c r="AC133" s="23"/>
      <c r="AD133" s="23">
        <v>448008</v>
      </c>
      <c r="AE133" s="5" t="s">
        <v>101</v>
      </c>
      <c r="AF133" s="30">
        <f t="shared" si="1"/>
        <v>100</v>
      </c>
    </row>
    <row r="134" spans="1:32" ht="49.5" customHeight="1" x14ac:dyDescent="0.25">
      <c r="A134" s="14" t="s">
        <v>103</v>
      </c>
      <c r="B134" s="15" t="s">
        <v>58</v>
      </c>
      <c r="C134" s="15" t="s">
        <v>116</v>
      </c>
      <c r="D134" s="15" t="s">
        <v>15</v>
      </c>
      <c r="E134" s="15" t="s">
        <v>104</v>
      </c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6"/>
      <c r="W134" s="16"/>
      <c r="X134" s="16"/>
      <c r="Y134" s="16"/>
      <c r="Z134" s="14" t="s">
        <v>103</v>
      </c>
      <c r="AA134" s="23">
        <v>440528</v>
      </c>
      <c r="AB134" s="23"/>
      <c r="AC134" s="23"/>
      <c r="AD134" s="23">
        <v>440528</v>
      </c>
      <c r="AE134" s="5" t="s">
        <v>103</v>
      </c>
      <c r="AF134" s="30">
        <f t="shared" si="1"/>
        <v>100</v>
      </c>
    </row>
    <row r="135" spans="1:32" ht="49.5" customHeight="1" x14ac:dyDescent="0.25">
      <c r="A135" s="14" t="s">
        <v>105</v>
      </c>
      <c r="B135" s="15" t="s">
        <v>58</v>
      </c>
      <c r="C135" s="15" t="s">
        <v>116</v>
      </c>
      <c r="D135" s="15" t="s">
        <v>15</v>
      </c>
      <c r="E135" s="15" t="s">
        <v>106</v>
      </c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6"/>
      <c r="W135" s="16"/>
      <c r="X135" s="16"/>
      <c r="Y135" s="16"/>
      <c r="Z135" s="14" t="s">
        <v>105</v>
      </c>
      <c r="AA135" s="23">
        <v>440528</v>
      </c>
      <c r="AB135" s="23"/>
      <c r="AC135" s="23"/>
      <c r="AD135" s="23">
        <v>440528</v>
      </c>
      <c r="AE135" s="5" t="s">
        <v>105</v>
      </c>
      <c r="AF135" s="30">
        <f t="shared" si="1"/>
        <v>100</v>
      </c>
    </row>
    <row r="136" spans="1:32" ht="33" customHeight="1" x14ac:dyDescent="0.25">
      <c r="A136" s="14" t="s">
        <v>107</v>
      </c>
      <c r="B136" s="15" t="s">
        <v>58</v>
      </c>
      <c r="C136" s="15" t="s">
        <v>116</v>
      </c>
      <c r="D136" s="15" t="s">
        <v>15</v>
      </c>
      <c r="E136" s="15" t="s">
        <v>108</v>
      </c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6"/>
      <c r="W136" s="16"/>
      <c r="X136" s="16"/>
      <c r="Y136" s="16"/>
      <c r="Z136" s="14" t="s">
        <v>107</v>
      </c>
      <c r="AA136" s="23">
        <v>440528</v>
      </c>
      <c r="AB136" s="23"/>
      <c r="AC136" s="23"/>
      <c r="AD136" s="23">
        <v>440528</v>
      </c>
      <c r="AE136" s="5" t="s">
        <v>107</v>
      </c>
      <c r="AF136" s="30">
        <f t="shared" si="1"/>
        <v>100</v>
      </c>
    </row>
    <row r="137" spans="1:32" ht="49.5" customHeight="1" x14ac:dyDescent="0.25">
      <c r="A137" s="14" t="s">
        <v>71</v>
      </c>
      <c r="B137" s="15" t="s">
        <v>58</v>
      </c>
      <c r="C137" s="15" t="s">
        <v>116</v>
      </c>
      <c r="D137" s="15" t="s">
        <v>15</v>
      </c>
      <c r="E137" s="15" t="s">
        <v>108</v>
      </c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 t="s">
        <v>72</v>
      </c>
      <c r="U137" s="15"/>
      <c r="V137" s="16"/>
      <c r="W137" s="16"/>
      <c r="X137" s="16"/>
      <c r="Y137" s="16"/>
      <c r="Z137" s="14" t="s">
        <v>71</v>
      </c>
      <c r="AA137" s="23">
        <v>440528</v>
      </c>
      <c r="AB137" s="23"/>
      <c r="AC137" s="23"/>
      <c r="AD137" s="23">
        <v>440528</v>
      </c>
      <c r="AE137" s="6" t="s">
        <v>71</v>
      </c>
      <c r="AF137" s="30">
        <f t="shared" ref="AF137:AF200" si="2">AD137/AA137*100</f>
        <v>100</v>
      </c>
    </row>
    <row r="138" spans="1:32" ht="99.2" customHeight="1" x14ac:dyDescent="0.25">
      <c r="A138" s="14" t="s">
        <v>109</v>
      </c>
      <c r="B138" s="15" t="s">
        <v>58</v>
      </c>
      <c r="C138" s="15" t="s">
        <v>116</v>
      </c>
      <c r="D138" s="15" t="s">
        <v>15</v>
      </c>
      <c r="E138" s="15" t="s">
        <v>110</v>
      </c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6"/>
      <c r="W138" s="16"/>
      <c r="X138" s="16"/>
      <c r="Y138" s="16"/>
      <c r="Z138" s="14" t="s">
        <v>109</v>
      </c>
      <c r="AA138" s="23">
        <v>7480</v>
      </c>
      <c r="AB138" s="23"/>
      <c r="AC138" s="23"/>
      <c r="AD138" s="23">
        <v>7480</v>
      </c>
      <c r="AE138" s="5" t="s">
        <v>109</v>
      </c>
      <c r="AF138" s="30">
        <f t="shared" si="2"/>
        <v>100</v>
      </c>
    </row>
    <row r="139" spans="1:32" ht="49.5" customHeight="1" x14ac:dyDescent="0.25">
      <c r="A139" s="14" t="s">
        <v>111</v>
      </c>
      <c r="B139" s="15" t="s">
        <v>58</v>
      </c>
      <c r="C139" s="15" t="s">
        <v>116</v>
      </c>
      <c r="D139" s="15" t="s">
        <v>15</v>
      </c>
      <c r="E139" s="15" t="s">
        <v>112</v>
      </c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6"/>
      <c r="W139" s="16"/>
      <c r="X139" s="16"/>
      <c r="Y139" s="16"/>
      <c r="Z139" s="14" t="s">
        <v>111</v>
      </c>
      <c r="AA139" s="23">
        <v>7480</v>
      </c>
      <c r="AB139" s="23"/>
      <c r="AC139" s="23"/>
      <c r="AD139" s="23">
        <v>7480</v>
      </c>
      <c r="AE139" s="5" t="s">
        <v>111</v>
      </c>
      <c r="AF139" s="30">
        <f t="shared" si="2"/>
        <v>100</v>
      </c>
    </row>
    <row r="140" spans="1:32" ht="66" customHeight="1" x14ac:dyDescent="0.25">
      <c r="A140" s="14" t="s">
        <v>113</v>
      </c>
      <c r="B140" s="15" t="s">
        <v>58</v>
      </c>
      <c r="C140" s="15" t="s">
        <v>116</v>
      </c>
      <c r="D140" s="15" t="s">
        <v>15</v>
      </c>
      <c r="E140" s="15" t="s">
        <v>114</v>
      </c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6"/>
      <c r="W140" s="16"/>
      <c r="X140" s="16"/>
      <c r="Y140" s="16"/>
      <c r="Z140" s="14" t="s">
        <v>113</v>
      </c>
      <c r="AA140" s="23">
        <v>7480</v>
      </c>
      <c r="AB140" s="23"/>
      <c r="AC140" s="23"/>
      <c r="AD140" s="23">
        <v>7480</v>
      </c>
      <c r="AE140" s="5" t="s">
        <v>113</v>
      </c>
      <c r="AF140" s="30">
        <f t="shared" si="2"/>
        <v>100</v>
      </c>
    </row>
    <row r="141" spans="1:32" ht="49.5" customHeight="1" x14ac:dyDescent="0.25">
      <c r="A141" s="14" t="s">
        <v>71</v>
      </c>
      <c r="B141" s="15" t="s">
        <v>58</v>
      </c>
      <c r="C141" s="15" t="s">
        <v>116</v>
      </c>
      <c r="D141" s="15" t="s">
        <v>15</v>
      </c>
      <c r="E141" s="15" t="s">
        <v>114</v>
      </c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 t="s">
        <v>72</v>
      </c>
      <c r="U141" s="15"/>
      <c r="V141" s="16"/>
      <c r="W141" s="16"/>
      <c r="X141" s="16"/>
      <c r="Y141" s="16"/>
      <c r="Z141" s="14" t="s">
        <v>71</v>
      </c>
      <c r="AA141" s="23">
        <v>7480</v>
      </c>
      <c r="AB141" s="23"/>
      <c r="AC141" s="23"/>
      <c r="AD141" s="23">
        <v>7480</v>
      </c>
      <c r="AE141" s="6" t="s">
        <v>71</v>
      </c>
      <c r="AF141" s="30">
        <f t="shared" si="2"/>
        <v>100</v>
      </c>
    </row>
    <row r="142" spans="1:32" ht="33" customHeight="1" x14ac:dyDescent="0.25">
      <c r="A142" s="11" t="s">
        <v>172</v>
      </c>
      <c r="B142" s="12" t="s">
        <v>58</v>
      </c>
      <c r="C142" s="12" t="s">
        <v>116</v>
      </c>
      <c r="D142" s="12" t="s">
        <v>60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3"/>
      <c r="W142" s="13"/>
      <c r="X142" s="13"/>
      <c r="Y142" s="13"/>
      <c r="Z142" s="11" t="s">
        <v>172</v>
      </c>
      <c r="AA142" s="22">
        <v>17210413.32</v>
      </c>
      <c r="AB142" s="22"/>
      <c r="AC142" s="22"/>
      <c r="AD142" s="22">
        <f>AD143+AD163</f>
        <v>17170880.52</v>
      </c>
      <c r="AE142" s="4" t="s">
        <v>172</v>
      </c>
      <c r="AF142" s="28">
        <f t="shared" si="2"/>
        <v>99.77029720748159</v>
      </c>
    </row>
    <row r="143" spans="1:32" ht="49.5" customHeight="1" x14ac:dyDescent="0.25">
      <c r="A143" s="14" t="s">
        <v>77</v>
      </c>
      <c r="B143" s="15" t="s">
        <v>58</v>
      </c>
      <c r="C143" s="15" t="s">
        <v>116</v>
      </c>
      <c r="D143" s="15" t="s">
        <v>60</v>
      </c>
      <c r="E143" s="15" t="s">
        <v>78</v>
      </c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6"/>
      <c r="W143" s="16"/>
      <c r="X143" s="16"/>
      <c r="Y143" s="16"/>
      <c r="Z143" s="14" t="s">
        <v>77</v>
      </c>
      <c r="AA143" s="23">
        <v>17200533.32</v>
      </c>
      <c r="AB143" s="23"/>
      <c r="AC143" s="23"/>
      <c r="AD143" s="23">
        <f>AD144+AD156</f>
        <v>17161000.52</v>
      </c>
      <c r="AE143" s="5" t="s">
        <v>77</v>
      </c>
      <c r="AF143" s="30">
        <f t="shared" si="2"/>
        <v>99.770165266015127</v>
      </c>
    </row>
    <row r="144" spans="1:32" ht="66" customHeight="1" x14ac:dyDescent="0.25">
      <c r="A144" s="14" t="s">
        <v>173</v>
      </c>
      <c r="B144" s="15" t="s">
        <v>58</v>
      </c>
      <c r="C144" s="15" t="s">
        <v>116</v>
      </c>
      <c r="D144" s="15" t="s">
        <v>60</v>
      </c>
      <c r="E144" s="15" t="s">
        <v>174</v>
      </c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6"/>
      <c r="W144" s="16"/>
      <c r="X144" s="16"/>
      <c r="Y144" s="16"/>
      <c r="Z144" s="14" t="s">
        <v>173</v>
      </c>
      <c r="AA144" s="23">
        <v>15107772.92</v>
      </c>
      <c r="AB144" s="23"/>
      <c r="AC144" s="23"/>
      <c r="AD144" s="23">
        <f>AD145</f>
        <v>15068240.119999999</v>
      </c>
      <c r="AE144" s="5" t="s">
        <v>173</v>
      </c>
      <c r="AF144" s="30">
        <f t="shared" si="2"/>
        <v>99.738328076485274</v>
      </c>
    </row>
    <row r="145" spans="1:32" ht="33" customHeight="1" x14ac:dyDescent="0.25">
      <c r="A145" s="14" t="s">
        <v>175</v>
      </c>
      <c r="B145" s="15" t="s">
        <v>58</v>
      </c>
      <c r="C145" s="15" t="s">
        <v>116</v>
      </c>
      <c r="D145" s="15" t="s">
        <v>60</v>
      </c>
      <c r="E145" s="15" t="s">
        <v>176</v>
      </c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6"/>
      <c r="W145" s="16"/>
      <c r="X145" s="16"/>
      <c r="Y145" s="16"/>
      <c r="Z145" s="14" t="s">
        <v>175</v>
      </c>
      <c r="AA145" s="23">
        <v>15107772.92</v>
      </c>
      <c r="AB145" s="23"/>
      <c r="AC145" s="23"/>
      <c r="AD145" s="23">
        <f>AD146+AD150+AD152+AD154</f>
        <v>15068240.119999999</v>
      </c>
      <c r="AE145" s="5" t="s">
        <v>175</v>
      </c>
      <c r="AF145" s="30">
        <f t="shared" si="2"/>
        <v>99.738328076485274</v>
      </c>
    </row>
    <row r="146" spans="1:32" ht="33" customHeight="1" x14ac:dyDescent="0.25">
      <c r="A146" s="14" t="s">
        <v>177</v>
      </c>
      <c r="B146" s="15" t="s">
        <v>58</v>
      </c>
      <c r="C146" s="15" t="s">
        <v>116</v>
      </c>
      <c r="D146" s="15" t="s">
        <v>60</v>
      </c>
      <c r="E146" s="15" t="s">
        <v>178</v>
      </c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6"/>
      <c r="W146" s="16"/>
      <c r="X146" s="16"/>
      <c r="Y146" s="16"/>
      <c r="Z146" s="14" t="s">
        <v>177</v>
      </c>
      <c r="AA146" s="23">
        <v>11523592.92</v>
      </c>
      <c r="AB146" s="23"/>
      <c r="AC146" s="23"/>
      <c r="AD146" s="23">
        <f>AD147+AD148+AD149</f>
        <v>11518929.859999999</v>
      </c>
      <c r="AE146" s="5" t="s">
        <v>177</v>
      </c>
      <c r="AF146" s="30">
        <f t="shared" si="2"/>
        <v>99.959534669157676</v>
      </c>
    </row>
    <row r="147" spans="1:32" ht="99.2" customHeight="1" x14ac:dyDescent="0.25">
      <c r="A147" s="14" t="s">
        <v>26</v>
      </c>
      <c r="B147" s="15" t="s">
        <v>58</v>
      </c>
      <c r="C147" s="15" t="s">
        <v>116</v>
      </c>
      <c r="D147" s="15" t="s">
        <v>60</v>
      </c>
      <c r="E147" s="15" t="s">
        <v>178</v>
      </c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 t="s">
        <v>27</v>
      </c>
      <c r="U147" s="15"/>
      <c r="V147" s="16"/>
      <c r="W147" s="16"/>
      <c r="X147" s="16"/>
      <c r="Y147" s="16"/>
      <c r="Z147" s="14" t="s">
        <v>26</v>
      </c>
      <c r="AA147" s="23">
        <v>10579050.92</v>
      </c>
      <c r="AB147" s="23"/>
      <c r="AC147" s="23"/>
      <c r="AD147" s="23">
        <v>10579050.92</v>
      </c>
      <c r="AE147" s="6" t="s">
        <v>26</v>
      </c>
      <c r="AF147" s="30">
        <f t="shared" si="2"/>
        <v>100</v>
      </c>
    </row>
    <row r="148" spans="1:32" ht="49.5" customHeight="1" x14ac:dyDescent="0.25">
      <c r="A148" s="14" t="s">
        <v>28</v>
      </c>
      <c r="B148" s="15" t="s">
        <v>58</v>
      </c>
      <c r="C148" s="15" t="s">
        <v>116</v>
      </c>
      <c r="D148" s="15" t="s">
        <v>60</v>
      </c>
      <c r="E148" s="15" t="s">
        <v>178</v>
      </c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 t="s">
        <v>29</v>
      </c>
      <c r="U148" s="15"/>
      <c r="V148" s="16"/>
      <c r="W148" s="16"/>
      <c r="X148" s="16"/>
      <c r="Y148" s="16"/>
      <c r="Z148" s="14" t="s">
        <v>28</v>
      </c>
      <c r="AA148" s="23">
        <v>941360</v>
      </c>
      <c r="AB148" s="23"/>
      <c r="AC148" s="23"/>
      <c r="AD148" s="23">
        <v>936696.94</v>
      </c>
      <c r="AE148" s="6" t="s">
        <v>28</v>
      </c>
      <c r="AF148" s="30">
        <f t="shared" si="2"/>
        <v>99.504646468938546</v>
      </c>
    </row>
    <row r="149" spans="1:32" ht="16.5" customHeight="1" x14ac:dyDescent="0.25">
      <c r="A149" s="14" t="s">
        <v>36</v>
      </c>
      <c r="B149" s="15" t="s">
        <v>58</v>
      </c>
      <c r="C149" s="15" t="s">
        <v>116</v>
      </c>
      <c r="D149" s="15" t="s">
        <v>60</v>
      </c>
      <c r="E149" s="15" t="s">
        <v>178</v>
      </c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 t="s">
        <v>37</v>
      </c>
      <c r="U149" s="15"/>
      <c r="V149" s="16"/>
      <c r="W149" s="16"/>
      <c r="X149" s="16"/>
      <c r="Y149" s="16"/>
      <c r="Z149" s="14" t="s">
        <v>36</v>
      </c>
      <c r="AA149" s="23">
        <v>3182</v>
      </c>
      <c r="AB149" s="23"/>
      <c r="AC149" s="23"/>
      <c r="AD149" s="23">
        <v>3182</v>
      </c>
      <c r="AE149" s="6" t="s">
        <v>36</v>
      </c>
      <c r="AF149" s="30">
        <f t="shared" si="2"/>
        <v>100</v>
      </c>
    </row>
    <row r="150" spans="1:32" ht="115.7" customHeight="1" x14ac:dyDescent="0.25">
      <c r="A150" s="14" t="s">
        <v>38</v>
      </c>
      <c r="B150" s="15" t="s">
        <v>58</v>
      </c>
      <c r="C150" s="15" t="s">
        <v>116</v>
      </c>
      <c r="D150" s="15" t="s">
        <v>60</v>
      </c>
      <c r="E150" s="15" t="s">
        <v>179</v>
      </c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6"/>
      <c r="W150" s="16"/>
      <c r="X150" s="16"/>
      <c r="Y150" s="16"/>
      <c r="Z150" s="14" t="s">
        <v>38</v>
      </c>
      <c r="AA150" s="23">
        <v>11600</v>
      </c>
      <c r="AB150" s="23"/>
      <c r="AC150" s="23"/>
      <c r="AD150" s="23">
        <v>11600</v>
      </c>
      <c r="AE150" s="5" t="s">
        <v>38</v>
      </c>
      <c r="AF150" s="30">
        <f t="shared" si="2"/>
        <v>100</v>
      </c>
    </row>
    <row r="151" spans="1:32" ht="49.5" customHeight="1" x14ac:dyDescent="0.25">
      <c r="A151" s="14" t="s">
        <v>28</v>
      </c>
      <c r="B151" s="15" t="s">
        <v>58</v>
      </c>
      <c r="C151" s="15" t="s">
        <v>116</v>
      </c>
      <c r="D151" s="15" t="s">
        <v>60</v>
      </c>
      <c r="E151" s="15" t="s">
        <v>179</v>
      </c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 t="s">
        <v>29</v>
      </c>
      <c r="U151" s="15"/>
      <c r="V151" s="16"/>
      <c r="W151" s="16"/>
      <c r="X151" s="16"/>
      <c r="Y151" s="16"/>
      <c r="Z151" s="14" t="s">
        <v>28</v>
      </c>
      <c r="AA151" s="23">
        <v>11600</v>
      </c>
      <c r="AB151" s="23"/>
      <c r="AC151" s="23"/>
      <c r="AD151" s="23">
        <v>11600</v>
      </c>
      <c r="AE151" s="6" t="s">
        <v>28</v>
      </c>
      <c r="AF151" s="30">
        <f t="shared" si="2"/>
        <v>100</v>
      </c>
    </row>
    <row r="152" spans="1:32" ht="115.7" customHeight="1" x14ac:dyDescent="0.25">
      <c r="A152" s="14" t="s">
        <v>180</v>
      </c>
      <c r="B152" s="15" t="s">
        <v>58</v>
      </c>
      <c r="C152" s="15" t="s">
        <v>116</v>
      </c>
      <c r="D152" s="15" t="s">
        <v>60</v>
      </c>
      <c r="E152" s="15" t="s">
        <v>181</v>
      </c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6"/>
      <c r="W152" s="16"/>
      <c r="X152" s="16"/>
      <c r="Y152" s="16"/>
      <c r="Z152" s="14" t="s">
        <v>180</v>
      </c>
      <c r="AA152" s="23">
        <v>2526400</v>
      </c>
      <c r="AB152" s="23"/>
      <c r="AC152" s="23"/>
      <c r="AD152" s="23">
        <v>2526400</v>
      </c>
      <c r="AE152" s="5" t="s">
        <v>180</v>
      </c>
      <c r="AF152" s="30">
        <f t="shared" si="2"/>
        <v>100</v>
      </c>
    </row>
    <row r="153" spans="1:32" ht="99.2" customHeight="1" x14ac:dyDescent="0.25">
      <c r="A153" s="14" t="s">
        <v>26</v>
      </c>
      <c r="B153" s="15" t="s">
        <v>58</v>
      </c>
      <c r="C153" s="15" t="s">
        <v>116</v>
      </c>
      <c r="D153" s="15" t="s">
        <v>60</v>
      </c>
      <c r="E153" s="15" t="s">
        <v>181</v>
      </c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 t="s">
        <v>27</v>
      </c>
      <c r="U153" s="15"/>
      <c r="V153" s="16"/>
      <c r="W153" s="16"/>
      <c r="X153" s="16"/>
      <c r="Y153" s="16"/>
      <c r="Z153" s="14" t="s">
        <v>26</v>
      </c>
      <c r="AA153" s="23">
        <v>2526400</v>
      </c>
      <c r="AB153" s="23"/>
      <c r="AC153" s="23"/>
      <c r="AD153" s="23">
        <v>2526400</v>
      </c>
      <c r="AE153" s="6" t="s">
        <v>26</v>
      </c>
      <c r="AF153" s="30">
        <f t="shared" si="2"/>
        <v>100</v>
      </c>
    </row>
    <row r="154" spans="1:32" ht="99.2" customHeight="1" x14ac:dyDescent="0.25">
      <c r="A154" s="14" t="s">
        <v>182</v>
      </c>
      <c r="B154" s="15" t="s">
        <v>58</v>
      </c>
      <c r="C154" s="15" t="s">
        <v>116</v>
      </c>
      <c r="D154" s="15" t="s">
        <v>60</v>
      </c>
      <c r="E154" s="15" t="s">
        <v>183</v>
      </c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6"/>
      <c r="W154" s="16"/>
      <c r="X154" s="16"/>
      <c r="Y154" s="16"/>
      <c r="Z154" s="14" t="s">
        <v>182</v>
      </c>
      <c r="AA154" s="23">
        <v>1046180</v>
      </c>
      <c r="AB154" s="23"/>
      <c r="AC154" s="23"/>
      <c r="AD154" s="23">
        <v>1011310.26</v>
      </c>
      <c r="AE154" s="5" t="s">
        <v>182</v>
      </c>
      <c r="AF154" s="30">
        <f t="shared" si="2"/>
        <v>96.666946414574923</v>
      </c>
    </row>
    <row r="155" spans="1:32" ht="99.2" customHeight="1" x14ac:dyDescent="0.25">
      <c r="A155" s="14" t="s">
        <v>26</v>
      </c>
      <c r="B155" s="15" t="s">
        <v>58</v>
      </c>
      <c r="C155" s="15" t="s">
        <v>116</v>
      </c>
      <c r="D155" s="15" t="s">
        <v>60</v>
      </c>
      <c r="E155" s="15" t="s">
        <v>183</v>
      </c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 t="s">
        <v>27</v>
      </c>
      <c r="U155" s="15"/>
      <c r="V155" s="16"/>
      <c r="W155" s="16"/>
      <c r="X155" s="16"/>
      <c r="Y155" s="16"/>
      <c r="Z155" s="14" t="s">
        <v>26</v>
      </c>
      <c r="AA155" s="23">
        <v>1046180</v>
      </c>
      <c r="AB155" s="23"/>
      <c r="AC155" s="23"/>
      <c r="AD155" s="23">
        <v>1011310.26</v>
      </c>
      <c r="AE155" s="6" t="s">
        <v>26</v>
      </c>
      <c r="AF155" s="30">
        <f t="shared" si="2"/>
        <v>96.666946414574923</v>
      </c>
    </row>
    <row r="156" spans="1:32" ht="33" customHeight="1" x14ac:dyDescent="0.25">
      <c r="A156" s="14" t="s">
        <v>30</v>
      </c>
      <c r="B156" s="15" t="s">
        <v>58</v>
      </c>
      <c r="C156" s="15" t="s">
        <v>116</v>
      </c>
      <c r="D156" s="15" t="s">
        <v>60</v>
      </c>
      <c r="E156" s="15" t="s">
        <v>184</v>
      </c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6"/>
      <c r="W156" s="16"/>
      <c r="X156" s="16"/>
      <c r="Y156" s="16"/>
      <c r="Z156" s="14" t="s">
        <v>30</v>
      </c>
      <c r="AA156" s="23">
        <v>2092760.4</v>
      </c>
      <c r="AB156" s="23"/>
      <c r="AC156" s="23"/>
      <c r="AD156" s="23">
        <v>2092760.4</v>
      </c>
      <c r="AE156" s="5" t="s">
        <v>30</v>
      </c>
      <c r="AF156" s="30">
        <f t="shared" si="2"/>
        <v>100</v>
      </c>
    </row>
    <row r="157" spans="1:32" ht="16.5" customHeight="1" x14ac:dyDescent="0.25">
      <c r="A157" s="14" t="s">
        <v>185</v>
      </c>
      <c r="B157" s="15" t="s">
        <v>58</v>
      </c>
      <c r="C157" s="15" t="s">
        <v>116</v>
      </c>
      <c r="D157" s="15" t="s">
        <v>60</v>
      </c>
      <c r="E157" s="15" t="s">
        <v>186</v>
      </c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6"/>
      <c r="W157" s="16"/>
      <c r="X157" s="16"/>
      <c r="Y157" s="16"/>
      <c r="Z157" s="14" t="s">
        <v>185</v>
      </c>
      <c r="AA157" s="23">
        <v>2092760.4</v>
      </c>
      <c r="AB157" s="23"/>
      <c r="AC157" s="23"/>
      <c r="AD157" s="23">
        <v>2092760.4</v>
      </c>
      <c r="AE157" s="5" t="s">
        <v>185</v>
      </c>
      <c r="AF157" s="30">
        <f t="shared" si="2"/>
        <v>100</v>
      </c>
    </row>
    <row r="158" spans="1:32" ht="33" customHeight="1" x14ac:dyDescent="0.25">
      <c r="A158" s="14" t="s">
        <v>34</v>
      </c>
      <c r="B158" s="15" t="s">
        <v>58</v>
      </c>
      <c r="C158" s="15" t="s">
        <v>116</v>
      </c>
      <c r="D158" s="15" t="s">
        <v>60</v>
      </c>
      <c r="E158" s="15" t="s">
        <v>187</v>
      </c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6"/>
      <c r="W158" s="16"/>
      <c r="X158" s="16"/>
      <c r="Y158" s="16"/>
      <c r="Z158" s="14" t="s">
        <v>34</v>
      </c>
      <c r="AA158" s="23">
        <v>2027660.4</v>
      </c>
      <c r="AB158" s="23"/>
      <c r="AC158" s="23"/>
      <c r="AD158" s="23">
        <v>2027660.4</v>
      </c>
      <c r="AE158" s="5" t="s">
        <v>34</v>
      </c>
      <c r="AF158" s="30">
        <f t="shared" si="2"/>
        <v>100</v>
      </c>
    </row>
    <row r="159" spans="1:32" ht="99.2" customHeight="1" x14ac:dyDescent="0.25">
      <c r="A159" s="14" t="s">
        <v>26</v>
      </c>
      <c r="B159" s="15" t="s">
        <v>58</v>
      </c>
      <c r="C159" s="15" t="s">
        <v>116</v>
      </c>
      <c r="D159" s="15" t="s">
        <v>60</v>
      </c>
      <c r="E159" s="15" t="s">
        <v>187</v>
      </c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 t="s">
        <v>27</v>
      </c>
      <c r="U159" s="15"/>
      <c r="V159" s="16"/>
      <c r="W159" s="16"/>
      <c r="X159" s="16"/>
      <c r="Y159" s="16"/>
      <c r="Z159" s="14" t="s">
        <v>26</v>
      </c>
      <c r="AA159" s="23">
        <v>2020410.4</v>
      </c>
      <c r="AB159" s="23"/>
      <c r="AC159" s="23"/>
      <c r="AD159" s="23">
        <v>2020410.4</v>
      </c>
      <c r="AE159" s="6" t="s">
        <v>26</v>
      </c>
      <c r="AF159" s="30">
        <f t="shared" si="2"/>
        <v>100</v>
      </c>
    </row>
    <row r="160" spans="1:32" ht="49.5" customHeight="1" x14ac:dyDescent="0.25">
      <c r="A160" s="14" t="s">
        <v>28</v>
      </c>
      <c r="B160" s="15" t="s">
        <v>58</v>
      </c>
      <c r="C160" s="15" t="s">
        <v>116</v>
      </c>
      <c r="D160" s="15" t="s">
        <v>60</v>
      </c>
      <c r="E160" s="15" t="s">
        <v>187</v>
      </c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 t="s">
        <v>29</v>
      </c>
      <c r="U160" s="15"/>
      <c r="V160" s="16"/>
      <c r="W160" s="16"/>
      <c r="X160" s="16"/>
      <c r="Y160" s="16"/>
      <c r="Z160" s="14" t="s">
        <v>28</v>
      </c>
      <c r="AA160" s="23">
        <v>7250</v>
      </c>
      <c r="AB160" s="23"/>
      <c r="AC160" s="23"/>
      <c r="AD160" s="23">
        <v>7250</v>
      </c>
      <c r="AE160" s="6" t="s">
        <v>28</v>
      </c>
      <c r="AF160" s="30">
        <f t="shared" si="2"/>
        <v>100</v>
      </c>
    </row>
    <row r="161" spans="1:32" ht="115.7" customHeight="1" x14ac:dyDescent="0.25">
      <c r="A161" s="14" t="s">
        <v>38</v>
      </c>
      <c r="B161" s="15" t="s">
        <v>58</v>
      </c>
      <c r="C161" s="15" t="s">
        <v>116</v>
      </c>
      <c r="D161" s="15" t="s">
        <v>60</v>
      </c>
      <c r="E161" s="15" t="s">
        <v>188</v>
      </c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6"/>
      <c r="W161" s="16"/>
      <c r="X161" s="16"/>
      <c r="Y161" s="16"/>
      <c r="Z161" s="14" t="s">
        <v>38</v>
      </c>
      <c r="AA161" s="23">
        <v>65100</v>
      </c>
      <c r="AB161" s="23"/>
      <c r="AC161" s="23"/>
      <c r="AD161" s="23">
        <v>65100</v>
      </c>
      <c r="AE161" s="5" t="s">
        <v>38</v>
      </c>
      <c r="AF161" s="30">
        <f t="shared" si="2"/>
        <v>100</v>
      </c>
    </row>
    <row r="162" spans="1:32" ht="99.2" customHeight="1" x14ac:dyDescent="0.25">
      <c r="A162" s="14" t="s">
        <v>26</v>
      </c>
      <c r="B162" s="15" t="s">
        <v>58</v>
      </c>
      <c r="C162" s="15" t="s">
        <v>116</v>
      </c>
      <c r="D162" s="15" t="s">
        <v>60</v>
      </c>
      <c r="E162" s="15" t="s">
        <v>188</v>
      </c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 t="s">
        <v>27</v>
      </c>
      <c r="U162" s="15"/>
      <c r="V162" s="16"/>
      <c r="W162" s="16"/>
      <c r="X162" s="16"/>
      <c r="Y162" s="16"/>
      <c r="Z162" s="14" t="s">
        <v>26</v>
      </c>
      <c r="AA162" s="23">
        <v>65100</v>
      </c>
      <c r="AB162" s="23"/>
      <c r="AC162" s="23"/>
      <c r="AD162" s="23">
        <v>65100</v>
      </c>
      <c r="AE162" s="6" t="s">
        <v>26</v>
      </c>
      <c r="AF162" s="30">
        <f t="shared" si="2"/>
        <v>100</v>
      </c>
    </row>
    <row r="163" spans="1:32" ht="99.2" customHeight="1" x14ac:dyDescent="0.25">
      <c r="A163" s="14" t="s">
        <v>101</v>
      </c>
      <c r="B163" s="15" t="s">
        <v>58</v>
      </c>
      <c r="C163" s="15" t="s">
        <v>116</v>
      </c>
      <c r="D163" s="15" t="s">
        <v>60</v>
      </c>
      <c r="E163" s="15" t="s">
        <v>102</v>
      </c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6"/>
      <c r="W163" s="16"/>
      <c r="X163" s="16"/>
      <c r="Y163" s="16"/>
      <c r="Z163" s="14" t="s">
        <v>101</v>
      </c>
      <c r="AA163" s="23">
        <v>9880</v>
      </c>
      <c r="AB163" s="23"/>
      <c r="AC163" s="23"/>
      <c r="AD163" s="23">
        <v>9880</v>
      </c>
      <c r="AE163" s="5" t="s">
        <v>101</v>
      </c>
      <c r="AF163" s="30">
        <f t="shared" si="2"/>
        <v>100</v>
      </c>
    </row>
    <row r="164" spans="1:32" ht="99.2" customHeight="1" x14ac:dyDescent="0.25">
      <c r="A164" s="14" t="s">
        <v>109</v>
      </c>
      <c r="B164" s="15" t="s">
        <v>58</v>
      </c>
      <c r="C164" s="15" t="s">
        <v>116</v>
      </c>
      <c r="D164" s="15" t="s">
        <v>60</v>
      </c>
      <c r="E164" s="15" t="s">
        <v>110</v>
      </c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6"/>
      <c r="W164" s="16"/>
      <c r="X164" s="16"/>
      <c r="Y164" s="16"/>
      <c r="Z164" s="14" t="s">
        <v>109</v>
      </c>
      <c r="AA164" s="23">
        <v>9880</v>
      </c>
      <c r="AB164" s="23"/>
      <c r="AC164" s="23"/>
      <c r="AD164" s="23">
        <v>9880</v>
      </c>
      <c r="AE164" s="5" t="s">
        <v>109</v>
      </c>
      <c r="AF164" s="30">
        <f t="shared" si="2"/>
        <v>100</v>
      </c>
    </row>
    <row r="165" spans="1:32" ht="82.5" customHeight="1" x14ac:dyDescent="0.25">
      <c r="A165" s="14" t="s">
        <v>189</v>
      </c>
      <c r="B165" s="15" t="s">
        <v>58</v>
      </c>
      <c r="C165" s="15" t="s">
        <v>116</v>
      </c>
      <c r="D165" s="15" t="s">
        <v>60</v>
      </c>
      <c r="E165" s="15" t="s">
        <v>190</v>
      </c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6"/>
      <c r="W165" s="16"/>
      <c r="X165" s="16"/>
      <c r="Y165" s="16"/>
      <c r="Z165" s="14" t="s">
        <v>189</v>
      </c>
      <c r="AA165" s="23">
        <v>2400</v>
      </c>
      <c r="AB165" s="23"/>
      <c r="AC165" s="23"/>
      <c r="AD165" s="23">
        <v>2400</v>
      </c>
      <c r="AE165" s="5" t="s">
        <v>189</v>
      </c>
      <c r="AF165" s="30">
        <f t="shared" si="2"/>
        <v>100</v>
      </c>
    </row>
    <row r="166" spans="1:32" ht="66" customHeight="1" x14ac:dyDescent="0.25">
      <c r="A166" s="14" t="s">
        <v>191</v>
      </c>
      <c r="B166" s="15" t="s">
        <v>58</v>
      </c>
      <c r="C166" s="15" t="s">
        <v>116</v>
      </c>
      <c r="D166" s="15" t="s">
        <v>60</v>
      </c>
      <c r="E166" s="15" t="s">
        <v>192</v>
      </c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6"/>
      <c r="W166" s="16"/>
      <c r="X166" s="16"/>
      <c r="Y166" s="16"/>
      <c r="Z166" s="14" t="s">
        <v>191</v>
      </c>
      <c r="AA166" s="23">
        <v>2400</v>
      </c>
      <c r="AB166" s="23"/>
      <c r="AC166" s="23"/>
      <c r="AD166" s="23">
        <v>2400</v>
      </c>
      <c r="AE166" s="5" t="s">
        <v>191</v>
      </c>
      <c r="AF166" s="30">
        <f t="shared" si="2"/>
        <v>100</v>
      </c>
    </row>
    <row r="167" spans="1:32" ht="49.5" customHeight="1" x14ac:dyDescent="0.25">
      <c r="A167" s="14" t="s">
        <v>28</v>
      </c>
      <c r="B167" s="15" t="s">
        <v>58</v>
      </c>
      <c r="C167" s="15" t="s">
        <v>116</v>
      </c>
      <c r="D167" s="15" t="s">
        <v>60</v>
      </c>
      <c r="E167" s="15" t="s">
        <v>192</v>
      </c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 t="s">
        <v>29</v>
      </c>
      <c r="U167" s="15"/>
      <c r="V167" s="16"/>
      <c r="W167" s="16"/>
      <c r="X167" s="16"/>
      <c r="Y167" s="16"/>
      <c r="Z167" s="14" t="s">
        <v>28</v>
      </c>
      <c r="AA167" s="23">
        <v>2400</v>
      </c>
      <c r="AB167" s="23"/>
      <c r="AC167" s="23"/>
      <c r="AD167" s="23">
        <v>2400</v>
      </c>
      <c r="AE167" s="6" t="s">
        <v>28</v>
      </c>
      <c r="AF167" s="30">
        <f t="shared" si="2"/>
        <v>100</v>
      </c>
    </row>
    <row r="168" spans="1:32" ht="49.5" customHeight="1" x14ac:dyDescent="0.25">
      <c r="A168" s="14" t="s">
        <v>111</v>
      </c>
      <c r="B168" s="15" t="s">
        <v>58</v>
      </c>
      <c r="C168" s="15" t="s">
        <v>116</v>
      </c>
      <c r="D168" s="15" t="s">
        <v>60</v>
      </c>
      <c r="E168" s="15" t="s">
        <v>112</v>
      </c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6"/>
      <c r="W168" s="16"/>
      <c r="X168" s="16"/>
      <c r="Y168" s="16"/>
      <c r="Z168" s="14" t="s">
        <v>111</v>
      </c>
      <c r="AA168" s="23">
        <v>7480</v>
      </c>
      <c r="AB168" s="23"/>
      <c r="AC168" s="23"/>
      <c r="AD168" s="23">
        <v>7480</v>
      </c>
      <c r="AE168" s="5" t="s">
        <v>111</v>
      </c>
      <c r="AF168" s="30">
        <f t="shared" si="2"/>
        <v>100</v>
      </c>
    </row>
    <row r="169" spans="1:32" ht="66" customHeight="1" x14ac:dyDescent="0.25">
      <c r="A169" s="14" t="s">
        <v>113</v>
      </c>
      <c r="B169" s="15" t="s">
        <v>58</v>
      </c>
      <c r="C169" s="15" t="s">
        <v>116</v>
      </c>
      <c r="D169" s="15" t="s">
        <v>60</v>
      </c>
      <c r="E169" s="15" t="s">
        <v>114</v>
      </c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6"/>
      <c r="W169" s="16"/>
      <c r="X169" s="16"/>
      <c r="Y169" s="16"/>
      <c r="Z169" s="14" t="s">
        <v>113</v>
      </c>
      <c r="AA169" s="23">
        <v>7480</v>
      </c>
      <c r="AB169" s="23"/>
      <c r="AC169" s="23"/>
      <c r="AD169" s="23">
        <v>7480</v>
      </c>
      <c r="AE169" s="5" t="s">
        <v>113</v>
      </c>
      <c r="AF169" s="30">
        <f t="shared" si="2"/>
        <v>100</v>
      </c>
    </row>
    <row r="170" spans="1:32" ht="49.5" customHeight="1" x14ac:dyDescent="0.25">
      <c r="A170" s="14" t="s">
        <v>28</v>
      </c>
      <c r="B170" s="15" t="s">
        <v>58</v>
      </c>
      <c r="C170" s="15" t="s">
        <v>116</v>
      </c>
      <c r="D170" s="15" t="s">
        <v>60</v>
      </c>
      <c r="E170" s="15" t="s">
        <v>114</v>
      </c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 t="s">
        <v>29</v>
      </c>
      <c r="U170" s="15"/>
      <c r="V170" s="16"/>
      <c r="W170" s="16"/>
      <c r="X170" s="16"/>
      <c r="Y170" s="16"/>
      <c r="Z170" s="14" t="s">
        <v>28</v>
      </c>
      <c r="AA170" s="23">
        <v>7480</v>
      </c>
      <c r="AB170" s="23"/>
      <c r="AC170" s="23"/>
      <c r="AD170" s="23">
        <v>7480</v>
      </c>
      <c r="AE170" s="6" t="s">
        <v>28</v>
      </c>
      <c r="AF170" s="30">
        <f t="shared" si="2"/>
        <v>100</v>
      </c>
    </row>
    <row r="171" spans="1:32" ht="66" customHeight="1" x14ac:dyDescent="0.25">
      <c r="A171" s="11" t="s">
        <v>193</v>
      </c>
      <c r="B171" s="12" t="s">
        <v>194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3"/>
      <c r="W171" s="13"/>
      <c r="X171" s="13"/>
      <c r="Y171" s="13"/>
      <c r="Z171" s="11" t="s">
        <v>193</v>
      </c>
      <c r="AA171" s="22">
        <f>AA172+AA178+AA184+AA336</f>
        <v>267412804.25</v>
      </c>
      <c r="AB171" s="22">
        <f>AB172+AB178+AB184+AB336</f>
        <v>0</v>
      </c>
      <c r="AC171" s="22">
        <f>AC172+AC178+AC184+AC336</f>
        <v>0</v>
      </c>
      <c r="AD171" s="22">
        <f>AD172+AD178+AD184+AD336</f>
        <v>265172701.32000002</v>
      </c>
      <c r="AE171" s="4" t="s">
        <v>193</v>
      </c>
      <c r="AF171" s="28">
        <f t="shared" si="2"/>
        <v>99.16230528441497</v>
      </c>
    </row>
    <row r="172" spans="1:32" ht="16.5" customHeight="1" x14ac:dyDescent="0.25">
      <c r="A172" s="11" t="s">
        <v>59</v>
      </c>
      <c r="B172" s="12" t="s">
        <v>194</v>
      </c>
      <c r="C172" s="12" t="s">
        <v>60</v>
      </c>
      <c r="D172" s="12" t="s">
        <v>16</v>
      </c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3"/>
      <c r="W172" s="13"/>
      <c r="X172" s="13"/>
      <c r="Y172" s="13"/>
      <c r="Z172" s="11" t="s">
        <v>59</v>
      </c>
      <c r="AA172" s="22">
        <v>381220.4</v>
      </c>
      <c r="AB172" s="22"/>
      <c r="AC172" s="22"/>
      <c r="AD172" s="22">
        <v>381220.4</v>
      </c>
      <c r="AE172" s="4" t="s">
        <v>59</v>
      </c>
      <c r="AF172" s="28">
        <f t="shared" si="2"/>
        <v>100</v>
      </c>
    </row>
    <row r="173" spans="1:32" ht="16.5" customHeight="1" x14ac:dyDescent="0.25">
      <c r="A173" s="11" t="s">
        <v>195</v>
      </c>
      <c r="B173" s="12" t="s">
        <v>194</v>
      </c>
      <c r="C173" s="12" t="s">
        <v>60</v>
      </c>
      <c r="D173" s="12" t="s">
        <v>15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3"/>
      <c r="W173" s="13"/>
      <c r="X173" s="13"/>
      <c r="Y173" s="13"/>
      <c r="Z173" s="11" t="s">
        <v>195</v>
      </c>
      <c r="AA173" s="22">
        <v>381220.4</v>
      </c>
      <c r="AB173" s="22"/>
      <c r="AC173" s="22"/>
      <c r="AD173" s="22">
        <v>381220.4</v>
      </c>
      <c r="AE173" s="4" t="s">
        <v>195</v>
      </c>
      <c r="AF173" s="28">
        <f t="shared" si="2"/>
        <v>100</v>
      </c>
    </row>
    <row r="174" spans="1:32" ht="66" customHeight="1" x14ac:dyDescent="0.25">
      <c r="A174" s="14" t="s">
        <v>196</v>
      </c>
      <c r="B174" s="15" t="s">
        <v>194</v>
      </c>
      <c r="C174" s="15" t="s">
        <v>60</v>
      </c>
      <c r="D174" s="15" t="s">
        <v>15</v>
      </c>
      <c r="E174" s="15" t="s">
        <v>197</v>
      </c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6"/>
      <c r="W174" s="16"/>
      <c r="X174" s="16"/>
      <c r="Y174" s="16"/>
      <c r="Z174" s="14" t="s">
        <v>196</v>
      </c>
      <c r="AA174" s="23">
        <v>381220.4</v>
      </c>
      <c r="AB174" s="23"/>
      <c r="AC174" s="23"/>
      <c r="AD174" s="23">
        <v>381220.4</v>
      </c>
      <c r="AE174" s="5" t="s">
        <v>196</v>
      </c>
      <c r="AF174" s="30">
        <f t="shared" si="2"/>
        <v>100</v>
      </c>
    </row>
    <row r="175" spans="1:32" ht="49.5" customHeight="1" x14ac:dyDescent="0.25">
      <c r="A175" s="14" t="s">
        <v>198</v>
      </c>
      <c r="B175" s="15" t="s">
        <v>194</v>
      </c>
      <c r="C175" s="15" t="s">
        <v>60</v>
      </c>
      <c r="D175" s="15" t="s">
        <v>15</v>
      </c>
      <c r="E175" s="15" t="s">
        <v>199</v>
      </c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6"/>
      <c r="W175" s="16"/>
      <c r="X175" s="16"/>
      <c r="Y175" s="16"/>
      <c r="Z175" s="14" t="s">
        <v>198</v>
      </c>
      <c r="AA175" s="23">
        <v>381220.4</v>
      </c>
      <c r="AB175" s="23"/>
      <c r="AC175" s="23"/>
      <c r="AD175" s="23">
        <v>381220.4</v>
      </c>
      <c r="AE175" s="5" t="s">
        <v>198</v>
      </c>
      <c r="AF175" s="30">
        <f t="shared" si="2"/>
        <v>100</v>
      </c>
    </row>
    <row r="176" spans="1:32" ht="66" customHeight="1" x14ac:dyDescent="0.25">
      <c r="A176" s="14" t="s">
        <v>200</v>
      </c>
      <c r="B176" s="15" t="s">
        <v>194</v>
      </c>
      <c r="C176" s="15" t="s">
        <v>60</v>
      </c>
      <c r="D176" s="15" t="s">
        <v>15</v>
      </c>
      <c r="E176" s="15" t="s">
        <v>201</v>
      </c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6"/>
      <c r="W176" s="16"/>
      <c r="X176" s="16"/>
      <c r="Y176" s="16"/>
      <c r="Z176" s="14" t="s">
        <v>200</v>
      </c>
      <c r="AA176" s="23">
        <v>381220.4</v>
      </c>
      <c r="AB176" s="23"/>
      <c r="AC176" s="23"/>
      <c r="AD176" s="23">
        <v>381220.4</v>
      </c>
      <c r="AE176" s="5" t="s">
        <v>200</v>
      </c>
      <c r="AF176" s="30">
        <f t="shared" si="2"/>
        <v>100</v>
      </c>
    </row>
    <row r="177" spans="1:32" ht="99.2" customHeight="1" x14ac:dyDescent="0.25">
      <c r="A177" s="14" t="s">
        <v>26</v>
      </c>
      <c r="B177" s="15" t="s">
        <v>194</v>
      </c>
      <c r="C177" s="15" t="s">
        <v>60</v>
      </c>
      <c r="D177" s="15" t="s">
        <v>15</v>
      </c>
      <c r="E177" s="15" t="s">
        <v>201</v>
      </c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 t="s">
        <v>27</v>
      </c>
      <c r="U177" s="15"/>
      <c r="V177" s="16"/>
      <c r="W177" s="16"/>
      <c r="X177" s="16"/>
      <c r="Y177" s="16"/>
      <c r="Z177" s="14" t="s">
        <v>26</v>
      </c>
      <c r="AA177" s="23">
        <v>381220.4</v>
      </c>
      <c r="AB177" s="23"/>
      <c r="AC177" s="23"/>
      <c r="AD177" s="23">
        <v>381220.4</v>
      </c>
      <c r="AE177" s="6" t="s">
        <v>26</v>
      </c>
      <c r="AF177" s="30">
        <f t="shared" si="2"/>
        <v>100</v>
      </c>
    </row>
    <row r="178" spans="1:32" ht="33" customHeight="1" x14ac:dyDescent="0.25">
      <c r="A178" s="11" t="s">
        <v>202</v>
      </c>
      <c r="B178" s="12" t="s">
        <v>194</v>
      </c>
      <c r="C178" s="12" t="s">
        <v>203</v>
      </c>
      <c r="D178" s="12" t="s">
        <v>16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  <c r="Z178" s="11" t="s">
        <v>202</v>
      </c>
      <c r="AA178" s="22">
        <v>17710</v>
      </c>
      <c r="AB178" s="22"/>
      <c r="AC178" s="22"/>
      <c r="AD178" s="22">
        <v>17710</v>
      </c>
      <c r="AE178" s="4" t="s">
        <v>202</v>
      </c>
      <c r="AF178" s="28">
        <f t="shared" si="2"/>
        <v>100</v>
      </c>
    </row>
    <row r="179" spans="1:32" ht="16.5" customHeight="1" x14ac:dyDescent="0.25">
      <c r="A179" s="11" t="s">
        <v>204</v>
      </c>
      <c r="B179" s="12" t="s">
        <v>194</v>
      </c>
      <c r="C179" s="12" t="s">
        <v>203</v>
      </c>
      <c r="D179" s="12" t="s">
        <v>76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3"/>
      <c r="W179" s="13"/>
      <c r="X179" s="13"/>
      <c r="Y179" s="13"/>
      <c r="Z179" s="11" t="s">
        <v>204</v>
      </c>
      <c r="AA179" s="22">
        <v>17710</v>
      </c>
      <c r="AB179" s="22"/>
      <c r="AC179" s="22"/>
      <c r="AD179" s="22">
        <v>17710</v>
      </c>
      <c r="AE179" s="4" t="s">
        <v>204</v>
      </c>
      <c r="AF179" s="28">
        <f t="shared" si="2"/>
        <v>100</v>
      </c>
    </row>
    <row r="180" spans="1:32" ht="82.5" customHeight="1" x14ac:dyDescent="0.25">
      <c r="A180" s="14" t="s">
        <v>205</v>
      </c>
      <c r="B180" s="15" t="s">
        <v>194</v>
      </c>
      <c r="C180" s="15" t="s">
        <v>203</v>
      </c>
      <c r="D180" s="15" t="s">
        <v>76</v>
      </c>
      <c r="E180" s="15" t="s">
        <v>206</v>
      </c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6"/>
      <c r="W180" s="16"/>
      <c r="X180" s="16"/>
      <c r="Y180" s="16"/>
      <c r="Z180" s="14" t="s">
        <v>205</v>
      </c>
      <c r="AA180" s="23">
        <v>17710</v>
      </c>
      <c r="AB180" s="23"/>
      <c r="AC180" s="23"/>
      <c r="AD180" s="23">
        <v>17710</v>
      </c>
      <c r="AE180" s="5" t="s">
        <v>205</v>
      </c>
      <c r="AF180" s="30">
        <f t="shared" si="2"/>
        <v>100</v>
      </c>
    </row>
    <row r="181" spans="1:32" ht="33" customHeight="1" x14ac:dyDescent="0.25">
      <c r="A181" s="14" t="s">
        <v>207</v>
      </c>
      <c r="B181" s="15" t="s">
        <v>194</v>
      </c>
      <c r="C181" s="15" t="s">
        <v>203</v>
      </c>
      <c r="D181" s="15" t="s">
        <v>76</v>
      </c>
      <c r="E181" s="15" t="s">
        <v>208</v>
      </c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6"/>
      <c r="W181" s="16"/>
      <c r="X181" s="16"/>
      <c r="Y181" s="16"/>
      <c r="Z181" s="14" t="s">
        <v>207</v>
      </c>
      <c r="AA181" s="23">
        <v>17710</v>
      </c>
      <c r="AB181" s="23"/>
      <c r="AC181" s="23"/>
      <c r="AD181" s="23">
        <v>17710</v>
      </c>
      <c r="AE181" s="5" t="s">
        <v>207</v>
      </c>
      <c r="AF181" s="30">
        <f t="shared" si="2"/>
        <v>100</v>
      </c>
    </row>
    <row r="182" spans="1:32" ht="49.5" customHeight="1" x14ac:dyDescent="0.25">
      <c r="A182" s="14" t="s">
        <v>209</v>
      </c>
      <c r="B182" s="15" t="s">
        <v>194</v>
      </c>
      <c r="C182" s="15" t="s">
        <v>203</v>
      </c>
      <c r="D182" s="15" t="s">
        <v>76</v>
      </c>
      <c r="E182" s="15" t="s">
        <v>210</v>
      </c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6"/>
      <c r="W182" s="16"/>
      <c r="X182" s="16"/>
      <c r="Y182" s="16"/>
      <c r="Z182" s="14" t="s">
        <v>209</v>
      </c>
      <c r="AA182" s="23">
        <v>17710</v>
      </c>
      <c r="AB182" s="23"/>
      <c r="AC182" s="23"/>
      <c r="AD182" s="23">
        <v>17710</v>
      </c>
      <c r="AE182" s="5" t="s">
        <v>209</v>
      </c>
      <c r="AF182" s="30">
        <f t="shared" si="2"/>
        <v>100</v>
      </c>
    </row>
    <row r="183" spans="1:32" ht="49.5" customHeight="1" x14ac:dyDescent="0.25">
      <c r="A183" s="14" t="s">
        <v>71</v>
      </c>
      <c r="B183" s="15" t="s">
        <v>194</v>
      </c>
      <c r="C183" s="15" t="s">
        <v>203</v>
      </c>
      <c r="D183" s="15" t="s">
        <v>76</v>
      </c>
      <c r="E183" s="15" t="s">
        <v>210</v>
      </c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 t="s">
        <v>72</v>
      </c>
      <c r="U183" s="15"/>
      <c r="V183" s="16"/>
      <c r="W183" s="16"/>
      <c r="X183" s="16"/>
      <c r="Y183" s="16"/>
      <c r="Z183" s="14" t="s">
        <v>71</v>
      </c>
      <c r="AA183" s="23">
        <v>17710</v>
      </c>
      <c r="AB183" s="23"/>
      <c r="AC183" s="23"/>
      <c r="AD183" s="23">
        <v>17710</v>
      </c>
      <c r="AE183" s="6" t="s">
        <v>71</v>
      </c>
      <c r="AF183" s="30">
        <f t="shared" si="2"/>
        <v>100</v>
      </c>
    </row>
    <row r="184" spans="1:32" ht="16.5" customHeight="1" x14ac:dyDescent="0.25">
      <c r="A184" s="11" t="s">
        <v>73</v>
      </c>
      <c r="B184" s="12" t="s">
        <v>194</v>
      </c>
      <c r="C184" s="12" t="s">
        <v>74</v>
      </c>
      <c r="D184" s="12" t="s">
        <v>16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3"/>
      <c r="W184" s="13"/>
      <c r="X184" s="13"/>
      <c r="Y184" s="13"/>
      <c r="Z184" s="11" t="s">
        <v>73</v>
      </c>
      <c r="AA184" s="22">
        <f>AA185+AA216+AA240+AA278+AA290</f>
        <v>264473973.84999999</v>
      </c>
      <c r="AB184" s="22">
        <f t="shared" ref="AB184:AC184" si="3">AB185+AB216+AB240+AB278+AB290</f>
        <v>0</v>
      </c>
      <c r="AC184" s="22">
        <f t="shared" si="3"/>
        <v>0</v>
      </c>
      <c r="AD184" s="22">
        <f>AD185+AD216+AD240+AD278+AD290</f>
        <v>262234060.45000002</v>
      </c>
      <c r="AE184" s="4" t="s">
        <v>73</v>
      </c>
      <c r="AF184" s="28">
        <f t="shared" si="2"/>
        <v>99.153068497669878</v>
      </c>
    </row>
    <row r="185" spans="1:32" ht="16.5" customHeight="1" x14ac:dyDescent="0.25">
      <c r="A185" s="11" t="s">
        <v>211</v>
      </c>
      <c r="B185" s="12" t="s">
        <v>194</v>
      </c>
      <c r="C185" s="12" t="s">
        <v>74</v>
      </c>
      <c r="D185" s="12" t="s">
        <v>15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3"/>
      <c r="W185" s="13"/>
      <c r="X185" s="13"/>
      <c r="Y185" s="13"/>
      <c r="Z185" s="11" t="s">
        <v>211</v>
      </c>
      <c r="AA185" s="22">
        <f>AA186</f>
        <v>102071368.92</v>
      </c>
      <c r="AB185" s="22">
        <f t="shared" ref="AB185:AC185" si="4">AB186</f>
        <v>0</v>
      </c>
      <c r="AC185" s="22">
        <f t="shared" si="4"/>
        <v>0</v>
      </c>
      <c r="AD185" s="22">
        <f>AD186</f>
        <v>101441675.01000001</v>
      </c>
      <c r="AE185" s="4" t="s">
        <v>211</v>
      </c>
      <c r="AF185" s="28">
        <f t="shared" si="2"/>
        <v>99.383084682156536</v>
      </c>
    </row>
    <row r="186" spans="1:32" ht="49.5" customHeight="1" x14ac:dyDescent="0.25">
      <c r="A186" s="14" t="s">
        <v>212</v>
      </c>
      <c r="B186" s="15" t="s">
        <v>194</v>
      </c>
      <c r="C186" s="15" t="s">
        <v>74</v>
      </c>
      <c r="D186" s="15" t="s">
        <v>15</v>
      </c>
      <c r="E186" s="15" t="s">
        <v>213</v>
      </c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6"/>
      <c r="W186" s="16"/>
      <c r="X186" s="16"/>
      <c r="Y186" s="16"/>
      <c r="Z186" s="14" t="s">
        <v>212</v>
      </c>
      <c r="AA186" s="23">
        <f>AA187+AA196</f>
        <v>102071368.92</v>
      </c>
      <c r="AB186" s="23">
        <f t="shared" ref="AB186:AC186" si="5">AB187+AB196</f>
        <v>0</v>
      </c>
      <c r="AC186" s="23">
        <f t="shared" si="5"/>
        <v>0</v>
      </c>
      <c r="AD186" s="23">
        <f>AD187+AD196</f>
        <v>101441675.01000001</v>
      </c>
      <c r="AE186" s="5" t="s">
        <v>212</v>
      </c>
      <c r="AF186" s="30">
        <f t="shared" si="2"/>
        <v>99.383084682156536</v>
      </c>
    </row>
    <row r="187" spans="1:32" ht="33" customHeight="1" x14ac:dyDescent="0.25">
      <c r="A187" s="14" t="s">
        <v>214</v>
      </c>
      <c r="B187" s="15" t="s">
        <v>194</v>
      </c>
      <c r="C187" s="15" t="s">
        <v>74</v>
      </c>
      <c r="D187" s="15" t="s">
        <v>15</v>
      </c>
      <c r="E187" s="15" t="s">
        <v>215</v>
      </c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6"/>
      <c r="W187" s="16"/>
      <c r="X187" s="16"/>
      <c r="Y187" s="16"/>
      <c r="Z187" s="14" t="s">
        <v>214</v>
      </c>
      <c r="AA187" s="23">
        <v>82520325.329999998</v>
      </c>
      <c r="AB187" s="23"/>
      <c r="AC187" s="23"/>
      <c r="AD187" s="23">
        <f>AD188+AD193</f>
        <v>81890631.420000002</v>
      </c>
      <c r="AE187" s="5" t="s">
        <v>214</v>
      </c>
      <c r="AF187" s="30">
        <f t="shared" si="2"/>
        <v>99.236922652108021</v>
      </c>
    </row>
    <row r="188" spans="1:32" ht="99.2" customHeight="1" x14ac:dyDescent="0.25">
      <c r="A188" s="14" t="s">
        <v>216</v>
      </c>
      <c r="B188" s="15" t="s">
        <v>194</v>
      </c>
      <c r="C188" s="15" t="s">
        <v>74</v>
      </c>
      <c r="D188" s="15" t="s">
        <v>15</v>
      </c>
      <c r="E188" s="15" t="s">
        <v>217</v>
      </c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6"/>
      <c r="W188" s="16"/>
      <c r="X188" s="16"/>
      <c r="Y188" s="16"/>
      <c r="Z188" s="14" t="s">
        <v>216</v>
      </c>
      <c r="AA188" s="23">
        <v>81717225.329999998</v>
      </c>
      <c r="AB188" s="23"/>
      <c r="AC188" s="23"/>
      <c r="AD188" s="23">
        <f>AD189+AD191</f>
        <v>81717225.329999998</v>
      </c>
      <c r="AE188" s="5" t="s">
        <v>216</v>
      </c>
      <c r="AF188" s="30">
        <f t="shared" si="2"/>
        <v>100</v>
      </c>
    </row>
    <row r="189" spans="1:32" ht="49.5" customHeight="1" x14ac:dyDescent="0.25">
      <c r="A189" s="14" t="s">
        <v>218</v>
      </c>
      <c r="B189" s="15" t="s">
        <v>194</v>
      </c>
      <c r="C189" s="15" t="s">
        <v>74</v>
      </c>
      <c r="D189" s="15" t="s">
        <v>15</v>
      </c>
      <c r="E189" s="15" t="s">
        <v>219</v>
      </c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6"/>
      <c r="W189" s="16"/>
      <c r="X189" s="16"/>
      <c r="Y189" s="16"/>
      <c r="Z189" s="14" t="s">
        <v>218</v>
      </c>
      <c r="AA189" s="23">
        <v>17630125.329999998</v>
      </c>
      <c r="AB189" s="23"/>
      <c r="AC189" s="23"/>
      <c r="AD189" s="23">
        <v>17630125.329999998</v>
      </c>
      <c r="AE189" s="5" t="s">
        <v>218</v>
      </c>
      <c r="AF189" s="30">
        <f t="shared" si="2"/>
        <v>100</v>
      </c>
    </row>
    <row r="190" spans="1:32" ht="49.5" customHeight="1" x14ac:dyDescent="0.25">
      <c r="A190" s="14" t="s">
        <v>71</v>
      </c>
      <c r="B190" s="15" t="s">
        <v>194</v>
      </c>
      <c r="C190" s="15" t="s">
        <v>74</v>
      </c>
      <c r="D190" s="15" t="s">
        <v>15</v>
      </c>
      <c r="E190" s="15" t="s">
        <v>219</v>
      </c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 t="s">
        <v>72</v>
      </c>
      <c r="U190" s="15"/>
      <c r="V190" s="16"/>
      <c r="W190" s="16"/>
      <c r="X190" s="16"/>
      <c r="Y190" s="16"/>
      <c r="Z190" s="14" t="s">
        <v>71</v>
      </c>
      <c r="AA190" s="23">
        <v>17630125.329999998</v>
      </c>
      <c r="AB190" s="23"/>
      <c r="AC190" s="23"/>
      <c r="AD190" s="23">
        <v>17630125.329999998</v>
      </c>
      <c r="AE190" s="6" t="s">
        <v>71</v>
      </c>
      <c r="AF190" s="30">
        <f t="shared" si="2"/>
        <v>100</v>
      </c>
    </row>
    <row r="191" spans="1:32" ht="99.2" customHeight="1" x14ac:dyDescent="0.25">
      <c r="A191" s="14" t="s">
        <v>220</v>
      </c>
      <c r="B191" s="15" t="s">
        <v>194</v>
      </c>
      <c r="C191" s="15" t="s">
        <v>74</v>
      </c>
      <c r="D191" s="15" t="s">
        <v>15</v>
      </c>
      <c r="E191" s="15" t="s">
        <v>221</v>
      </c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6"/>
      <c r="W191" s="16"/>
      <c r="X191" s="16"/>
      <c r="Y191" s="16"/>
      <c r="Z191" s="14" t="s">
        <v>220</v>
      </c>
      <c r="AA191" s="23">
        <v>64087100</v>
      </c>
      <c r="AB191" s="23"/>
      <c r="AC191" s="23"/>
      <c r="AD191" s="23">
        <v>64087100</v>
      </c>
      <c r="AE191" s="5" t="s">
        <v>220</v>
      </c>
      <c r="AF191" s="30">
        <f t="shared" si="2"/>
        <v>100</v>
      </c>
    </row>
    <row r="192" spans="1:32" ht="49.5" customHeight="1" x14ac:dyDescent="0.25">
      <c r="A192" s="14" t="s">
        <v>71</v>
      </c>
      <c r="B192" s="15" t="s">
        <v>194</v>
      </c>
      <c r="C192" s="15" t="s">
        <v>74</v>
      </c>
      <c r="D192" s="15" t="s">
        <v>15</v>
      </c>
      <c r="E192" s="15" t="s">
        <v>221</v>
      </c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 t="s">
        <v>72</v>
      </c>
      <c r="U192" s="15"/>
      <c r="V192" s="16"/>
      <c r="W192" s="16"/>
      <c r="X192" s="16"/>
      <c r="Y192" s="16"/>
      <c r="Z192" s="14" t="s">
        <v>71</v>
      </c>
      <c r="AA192" s="23">
        <v>64087100</v>
      </c>
      <c r="AB192" s="23"/>
      <c r="AC192" s="23"/>
      <c r="AD192" s="23">
        <v>64087100</v>
      </c>
      <c r="AE192" s="6" t="s">
        <v>71</v>
      </c>
      <c r="AF192" s="30">
        <f t="shared" si="2"/>
        <v>100</v>
      </c>
    </row>
    <row r="193" spans="1:32" ht="82.5" customHeight="1" x14ac:dyDescent="0.25">
      <c r="A193" s="14" t="s">
        <v>222</v>
      </c>
      <c r="B193" s="15" t="s">
        <v>194</v>
      </c>
      <c r="C193" s="15" t="s">
        <v>74</v>
      </c>
      <c r="D193" s="15" t="s">
        <v>15</v>
      </c>
      <c r="E193" s="15" t="s">
        <v>223</v>
      </c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6"/>
      <c r="W193" s="16"/>
      <c r="X193" s="16"/>
      <c r="Y193" s="16"/>
      <c r="Z193" s="14" t="s">
        <v>222</v>
      </c>
      <c r="AA193" s="23">
        <v>803100</v>
      </c>
      <c r="AB193" s="23"/>
      <c r="AC193" s="23"/>
      <c r="AD193" s="23">
        <v>173406.09</v>
      </c>
      <c r="AE193" s="5" t="s">
        <v>222</v>
      </c>
      <c r="AF193" s="30">
        <f t="shared" si="2"/>
        <v>21.592091893911096</v>
      </c>
    </row>
    <row r="194" spans="1:32" ht="181.7" customHeight="1" x14ac:dyDescent="0.25">
      <c r="A194" s="17" t="s">
        <v>224</v>
      </c>
      <c r="B194" s="15" t="s">
        <v>194</v>
      </c>
      <c r="C194" s="15" t="s">
        <v>74</v>
      </c>
      <c r="D194" s="15" t="s">
        <v>15</v>
      </c>
      <c r="E194" s="15" t="s">
        <v>225</v>
      </c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6"/>
      <c r="W194" s="16"/>
      <c r="X194" s="16"/>
      <c r="Y194" s="16"/>
      <c r="Z194" s="17" t="s">
        <v>224</v>
      </c>
      <c r="AA194" s="23">
        <v>803100</v>
      </c>
      <c r="AB194" s="23"/>
      <c r="AC194" s="23"/>
      <c r="AD194" s="23">
        <v>173406.09</v>
      </c>
      <c r="AE194" s="7" t="s">
        <v>224</v>
      </c>
      <c r="AF194" s="30">
        <f t="shared" si="2"/>
        <v>21.592091893911096</v>
      </c>
    </row>
    <row r="195" spans="1:32" ht="49.5" customHeight="1" x14ac:dyDescent="0.25">
      <c r="A195" s="14" t="s">
        <v>71</v>
      </c>
      <c r="B195" s="15" t="s">
        <v>194</v>
      </c>
      <c r="C195" s="15" t="s">
        <v>74</v>
      </c>
      <c r="D195" s="15" t="s">
        <v>15</v>
      </c>
      <c r="E195" s="15" t="s">
        <v>225</v>
      </c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 t="s">
        <v>72</v>
      </c>
      <c r="U195" s="15"/>
      <c r="V195" s="16"/>
      <c r="W195" s="16"/>
      <c r="X195" s="16"/>
      <c r="Y195" s="16"/>
      <c r="Z195" s="14" t="s">
        <v>71</v>
      </c>
      <c r="AA195" s="23">
        <v>803100</v>
      </c>
      <c r="AB195" s="23"/>
      <c r="AC195" s="23"/>
      <c r="AD195" s="23">
        <v>173406.09</v>
      </c>
      <c r="AE195" s="6" t="s">
        <v>71</v>
      </c>
      <c r="AF195" s="30">
        <f t="shared" si="2"/>
        <v>21.592091893911096</v>
      </c>
    </row>
    <row r="196" spans="1:32" ht="66" customHeight="1" x14ac:dyDescent="0.25">
      <c r="A196" s="14" t="s">
        <v>226</v>
      </c>
      <c r="B196" s="15" t="s">
        <v>194</v>
      </c>
      <c r="C196" s="15" t="s">
        <v>74</v>
      </c>
      <c r="D196" s="15" t="s">
        <v>15</v>
      </c>
      <c r="E196" s="15" t="s">
        <v>227</v>
      </c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6"/>
      <c r="W196" s="16"/>
      <c r="X196" s="16"/>
      <c r="Y196" s="16"/>
      <c r="Z196" s="14" t="s">
        <v>226</v>
      </c>
      <c r="AA196" s="23">
        <f>AA197+AA202+AA205</f>
        <v>19551043.59</v>
      </c>
      <c r="AB196" s="23">
        <f t="shared" ref="AB196:AC196" si="6">AB197+AB202+AB205</f>
        <v>0</v>
      </c>
      <c r="AC196" s="23">
        <f t="shared" si="6"/>
        <v>0</v>
      </c>
      <c r="AD196" s="23">
        <f>AD197+AD202+AD205</f>
        <v>19551043.59</v>
      </c>
      <c r="AE196" s="5" t="s">
        <v>226</v>
      </c>
      <c r="AF196" s="30">
        <f t="shared" si="2"/>
        <v>100</v>
      </c>
    </row>
    <row r="197" spans="1:32" ht="132.19999999999999" customHeight="1" x14ac:dyDescent="0.25">
      <c r="A197" s="17" t="s">
        <v>228</v>
      </c>
      <c r="B197" s="15" t="s">
        <v>194</v>
      </c>
      <c r="C197" s="15" t="s">
        <v>74</v>
      </c>
      <c r="D197" s="15" t="s">
        <v>15</v>
      </c>
      <c r="E197" s="15" t="s">
        <v>229</v>
      </c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6"/>
      <c r="W197" s="16"/>
      <c r="X197" s="16"/>
      <c r="Y197" s="16"/>
      <c r="Z197" s="17" t="s">
        <v>228</v>
      </c>
      <c r="AA197" s="23">
        <v>3440833.06</v>
      </c>
      <c r="AB197" s="23"/>
      <c r="AC197" s="23"/>
      <c r="AD197" s="23">
        <v>3440833.06</v>
      </c>
      <c r="AE197" s="7" t="s">
        <v>228</v>
      </c>
      <c r="AF197" s="30">
        <f t="shared" si="2"/>
        <v>100</v>
      </c>
    </row>
    <row r="198" spans="1:32" ht="49.5" customHeight="1" x14ac:dyDescent="0.25">
      <c r="A198" s="14" t="s">
        <v>218</v>
      </c>
      <c r="B198" s="15" t="s">
        <v>194</v>
      </c>
      <c r="C198" s="15" t="s">
        <v>74</v>
      </c>
      <c r="D198" s="15" t="s">
        <v>15</v>
      </c>
      <c r="E198" s="15" t="s">
        <v>230</v>
      </c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6"/>
      <c r="W198" s="16"/>
      <c r="X198" s="16"/>
      <c r="Y198" s="16"/>
      <c r="Z198" s="14" t="s">
        <v>218</v>
      </c>
      <c r="AA198" s="23">
        <v>3141024.56</v>
      </c>
      <c r="AB198" s="23"/>
      <c r="AC198" s="23"/>
      <c r="AD198" s="23">
        <v>3141024.56</v>
      </c>
      <c r="AE198" s="5" t="s">
        <v>218</v>
      </c>
      <c r="AF198" s="30">
        <f t="shared" si="2"/>
        <v>100</v>
      </c>
    </row>
    <row r="199" spans="1:32" ht="49.5" customHeight="1" x14ac:dyDescent="0.25">
      <c r="A199" s="14" t="s">
        <v>71</v>
      </c>
      <c r="B199" s="15" t="s">
        <v>194</v>
      </c>
      <c r="C199" s="15" t="s">
        <v>74</v>
      </c>
      <c r="D199" s="15" t="s">
        <v>15</v>
      </c>
      <c r="E199" s="15" t="s">
        <v>230</v>
      </c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 t="s">
        <v>72</v>
      </c>
      <c r="U199" s="15"/>
      <c r="V199" s="16"/>
      <c r="W199" s="16"/>
      <c r="X199" s="16"/>
      <c r="Y199" s="16"/>
      <c r="Z199" s="14" t="s">
        <v>71</v>
      </c>
      <c r="AA199" s="23">
        <v>3141024.56</v>
      </c>
      <c r="AB199" s="23"/>
      <c r="AC199" s="23"/>
      <c r="AD199" s="23">
        <v>3141024.56</v>
      </c>
      <c r="AE199" s="6" t="s">
        <v>71</v>
      </c>
      <c r="AF199" s="30">
        <f t="shared" si="2"/>
        <v>100</v>
      </c>
    </row>
    <row r="200" spans="1:32" ht="115.7" customHeight="1" x14ac:dyDescent="0.25">
      <c r="A200" s="14" t="s">
        <v>231</v>
      </c>
      <c r="B200" s="15" t="s">
        <v>194</v>
      </c>
      <c r="C200" s="15" t="s">
        <v>74</v>
      </c>
      <c r="D200" s="15" t="s">
        <v>15</v>
      </c>
      <c r="E200" s="15" t="s">
        <v>232</v>
      </c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6"/>
      <c r="W200" s="16"/>
      <c r="X200" s="16"/>
      <c r="Y200" s="16"/>
      <c r="Z200" s="14" t="s">
        <v>231</v>
      </c>
      <c r="AA200" s="23">
        <v>299808.5</v>
      </c>
      <c r="AB200" s="23"/>
      <c r="AC200" s="23"/>
      <c r="AD200" s="23">
        <v>299808.5</v>
      </c>
      <c r="AE200" s="5" t="s">
        <v>231</v>
      </c>
      <c r="AF200" s="30">
        <f t="shared" si="2"/>
        <v>100</v>
      </c>
    </row>
    <row r="201" spans="1:32" ht="49.5" customHeight="1" x14ac:dyDescent="0.25">
      <c r="A201" s="14" t="s">
        <v>71</v>
      </c>
      <c r="B201" s="15" t="s">
        <v>194</v>
      </c>
      <c r="C201" s="15" t="s">
        <v>74</v>
      </c>
      <c r="D201" s="15" t="s">
        <v>15</v>
      </c>
      <c r="E201" s="15" t="s">
        <v>232</v>
      </c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 t="s">
        <v>72</v>
      </c>
      <c r="U201" s="15"/>
      <c r="V201" s="16"/>
      <c r="W201" s="16"/>
      <c r="X201" s="16"/>
      <c r="Y201" s="16"/>
      <c r="Z201" s="14" t="s">
        <v>71</v>
      </c>
      <c r="AA201" s="23">
        <v>299808.5</v>
      </c>
      <c r="AB201" s="23"/>
      <c r="AC201" s="23"/>
      <c r="AD201" s="23">
        <v>299808.5</v>
      </c>
      <c r="AE201" s="6" t="s">
        <v>71</v>
      </c>
      <c r="AF201" s="30">
        <f t="shared" ref="AF201:AF264" si="7">AD201/AA201*100</f>
        <v>100</v>
      </c>
    </row>
    <row r="202" spans="1:32" ht="66" customHeight="1" x14ac:dyDescent="0.25">
      <c r="A202" s="14" t="s">
        <v>233</v>
      </c>
      <c r="B202" s="15" t="s">
        <v>194</v>
      </c>
      <c r="C202" s="15" t="s">
        <v>74</v>
      </c>
      <c r="D202" s="15" t="s">
        <v>15</v>
      </c>
      <c r="E202" s="15" t="s">
        <v>234</v>
      </c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6"/>
      <c r="W202" s="16"/>
      <c r="X202" s="16"/>
      <c r="Y202" s="16"/>
      <c r="Z202" s="14" t="s">
        <v>233</v>
      </c>
      <c r="AA202" s="23">
        <v>470551</v>
      </c>
      <c r="AB202" s="23"/>
      <c r="AC202" s="23"/>
      <c r="AD202" s="23">
        <v>470551</v>
      </c>
      <c r="AE202" s="5" t="s">
        <v>233</v>
      </c>
      <c r="AF202" s="30">
        <f t="shared" si="7"/>
        <v>100</v>
      </c>
    </row>
    <row r="203" spans="1:32" ht="49.5" customHeight="1" x14ac:dyDescent="0.25">
      <c r="A203" s="14" t="s">
        <v>235</v>
      </c>
      <c r="B203" s="15" t="s">
        <v>194</v>
      </c>
      <c r="C203" s="15" t="s">
        <v>74</v>
      </c>
      <c r="D203" s="15" t="s">
        <v>15</v>
      </c>
      <c r="E203" s="15" t="s">
        <v>236</v>
      </c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6"/>
      <c r="W203" s="16"/>
      <c r="X203" s="16"/>
      <c r="Y203" s="16"/>
      <c r="Z203" s="14" t="s">
        <v>235</v>
      </c>
      <c r="AA203" s="23">
        <v>470551</v>
      </c>
      <c r="AB203" s="23"/>
      <c r="AC203" s="23"/>
      <c r="AD203" s="23">
        <v>470551</v>
      </c>
      <c r="AE203" s="5" t="s">
        <v>235</v>
      </c>
      <c r="AF203" s="30">
        <f t="shared" si="7"/>
        <v>100</v>
      </c>
    </row>
    <row r="204" spans="1:32" ht="49.5" customHeight="1" x14ac:dyDescent="0.25">
      <c r="A204" s="14" t="s">
        <v>71</v>
      </c>
      <c r="B204" s="15" t="s">
        <v>194</v>
      </c>
      <c r="C204" s="15" t="s">
        <v>74</v>
      </c>
      <c r="D204" s="15" t="s">
        <v>15</v>
      </c>
      <c r="E204" s="15" t="s">
        <v>236</v>
      </c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 t="s">
        <v>72</v>
      </c>
      <c r="U204" s="15"/>
      <c r="V204" s="16"/>
      <c r="W204" s="16"/>
      <c r="X204" s="16"/>
      <c r="Y204" s="16"/>
      <c r="Z204" s="14" t="s">
        <v>71</v>
      </c>
      <c r="AA204" s="23">
        <v>470551</v>
      </c>
      <c r="AB204" s="23"/>
      <c r="AC204" s="23"/>
      <c r="AD204" s="23">
        <v>470551</v>
      </c>
      <c r="AE204" s="6" t="s">
        <v>71</v>
      </c>
      <c r="AF204" s="30">
        <f t="shared" si="7"/>
        <v>100</v>
      </c>
    </row>
    <row r="205" spans="1:32" ht="66" customHeight="1" x14ac:dyDescent="0.25">
      <c r="A205" s="14" t="s">
        <v>237</v>
      </c>
      <c r="B205" s="15" t="s">
        <v>194</v>
      </c>
      <c r="C205" s="15" t="s">
        <v>74</v>
      </c>
      <c r="D205" s="15" t="s">
        <v>15</v>
      </c>
      <c r="E205" s="15" t="s">
        <v>238</v>
      </c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6"/>
      <c r="W205" s="16"/>
      <c r="X205" s="16"/>
      <c r="Y205" s="16"/>
      <c r="Z205" s="14" t="s">
        <v>237</v>
      </c>
      <c r="AA205" s="23">
        <f>AA206+AA208+AA212</f>
        <v>15639659.529999999</v>
      </c>
      <c r="AB205" s="23"/>
      <c r="AC205" s="23"/>
      <c r="AD205" s="23">
        <f>AD206+AD208+AD212</f>
        <v>15639659.529999999</v>
      </c>
      <c r="AE205" s="5" t="s">
        <v>237</v>
      </c>
      <c r="AF205" s="30">
        <f t="shared" si="7"/>
        <v>100</v>
      </c>
    </row>
    <row r="206" spans="1:32" ht="66" customHeight="1" x14ac:dyDescent="0.25">
      <c r="A206" s="14" t="s">
        <v>239</v>
      </c>
      <c r="B206" s="15" t="s">
        <v>194</v>
      </c>
      <c r="C206" s="15" t="s">
        <v>74</v>
      </c>
      <c r="D206" s="15" t="s">
        <v>15</v>
      </c>
      <c r="E206" s="15" t="s">
        <v>240</v>
      </c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6"/>
      <c r="W206" s="16"/>
      <c r="X206" s="16"/>
      <c r="Y206" s="16"/>
      <c r="Z206" s="14" t="s">
        <v>239</v>
      </c>
      <c r="AA206" s="23">
        <f>AA207</f>
        <v>2193115.9700000002</v>
      </c>
      <c r="AB206" s="23"/>
      <c r="AC206" s="23"/>
      <c r="AD206" s="23">
        <f>AD207</f>
        <v>2193115.9700000002</v>
      </c>
      <c r="AE206" s="5" t="s">
        <v>239</v>
      </c>
      <c r="AF206" s="30">
        <f t="shared" si="7"/>
        <v>100</v>
      </c>
    </row>
    <row r="207" spans="1:32" ht="49.5" customHeight="1" x14ac:dyDescent="0.25">
      <c r="A207" s="14" t="s">
        <v>170</v>
      </c>
      <c r="B207" s="15" t="s">
        <v>194</v>
      </c>
      <c r="C207" s="15" t="s">
        <v>74</v>
      </c>
      <c r="D207" s="15" t="s">
        <v>15</v>
      </c>
      <c r="E207" s="15" t="s">
        <v>240</v>
      </c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 t="s">
        <v>171</v>
      </c>
      <c r="U207" s="15"/>
      <c r="V207" s="16"/>
      <c r="W207" s="16"/>
      <c r="X207" s="16"/>
      <c r="Y207" s="16"/>
      <c r="Z207" s="14" t="s">
        <v>170</v>
      </c>
      <c r="AA207" s="23">
        <f>2250019-56903.03</f>
        <v>2193115.9700000002</v>
      </c>
      <c r="AB207" s="23"/>
      <c r="AC207" s="23"/>
      <c r="AD207" s="23">
        <f>2250019-56903.03</f>
        <v>2193115.9700000002</v>
      </c>
      <c r="AE207" s="6" t="s">
        <v>170</v>
      </c>
      <c r="AF207" s="30">
        <f t="shared" si="7"/>
        <v>100</v>
      </c>
    </row>
    <row r="208" spans="1:32" ht="132.19999999999999" customHeight="1" x14ac:dyDescent="0.25">
      <c r="A208" s="14" t="s">
        <v>241</v>
      </c>
      <c r="B208" s="15" t="s">
        <v>194</v>
      </c>
      <c r="C208" s="15" t="s">
        <v>74</v>
      </c>
      <c r="D208" s="15" t="s">
        <v>15</v>
      </c>
      <c r="E208" s="15" t="s">
        <v>242</v>
      </c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6"/>
      <c r="W208" s="16"/>
      <c r="X208" s="16"/>
      <c r="Y208" s="16"/>
      <c r="Z208" s="14" t="s">
        <v>241</v>
      </c>
      <c r="AA208" s="23">
        <v>13282724.859999999</v>
      </c>
      <c r="AB208" s="23"/>
      <c r="AC208" s="23"/>
      <c r="AD208" s="23">
        <v>13282724.859999999</v>
      </c>
      <c r="AE208" s="5" t="s">
        <v>241</v>
      </c>
      <c r="AF208" s="30">
        <f t="shared" si="7"/>
        <v>100</v>
      </c>
    </row>
    <row r="209" spans="1:32" ht="49.5" customHeight="1" x14ac:dyDescent="0.25">
      <c r="A209" s="14" t="s">
        <v>170</v>
      </c>
      <c r="B209" s="15" t="s">
        <v>194</v>
      </c>
      <c r="C209" s="15" t="s">
        <v>74</v>
      </c>
      <c r="D209" s="15" t="s">
        <v>15</v>
      </c>
      <c r="E209" s="15" t="s">
        <v>242</v>
      </c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 t="s">
        <v>171</v>
      </c>
      <c r="U209" s="15"/>
      <c r="V209" s="16"/>
      <c r="W209" s="16"/>
      <c r="X209" s="16"/>
      <c r="Y209" s="16"/>
      <c r="Z209" s="14" t="s">
        <v>170</v>
      </c>
      <c r="AA209" s="23">
        <v>13282724.859999999</v>
      </c>
      <c r="AB209" s="23"/>
      <c r="AC209" s="23"/>
      <c r="AD209" s="23">
        <v>13282724.859999999</v>
      </c>
      <c r="AE209" s="6" t="s">
        <v>170</v>
      </c>
      <c r="AF209" s="30">
        <f t="shared" si="7"/>
        <v>100</v>
      </c>
    </row>
    <row r="210" spans="1:32" ht="18" customHeight="1" x14ac:dyDescent="0.25">
      <c r="A210" s="15" t="s">
        <v>792</v>
      </c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6"/>
      <c r="W210" s="16"/>
      <c r="X210" s="16"/>
      <c r="Y210" s="16"/>
      <c r="Z210" s="14"/>
      <c r="AA210" s="23"/>
      <c r="AB210" s="23"/>
      <c r="AC210" s="23"/>
      <c r="AD210" s="23"/>
      <c r="AE210" s="6"/>
      <c r="AF210" s="30"/>
    </row>
    <row r="211" spans="1:32" ht="70.5" customHeight="1" x14ac:dyDescent="0.25">
      <c r="A211" s="14" t="s">
        <v>793</v>
      </c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6"/>
      <c r="W211" s="16"/>
      <c r="X211" s="16"/>
      <c r="Y211" s="16"/>
      <c r="Z211" s="14"/>
      <c r="AA211" s="23">
        <v>13282724.859999999</v>
      </c>
      <c r="AB211" s="23"/>
      <c r="AC211" s="23"/>
      <c r="AD211" s="23">
        <v>13282724.859999999</v>
      </c>
      <c r="AE211" s="6"/>
      <c r="AF211" s="30">
        <f t="shared" si="7"/>
        <v>100</v>
      </c>
    </row>
    <row r="212" spans="1:32" ht="82.5" customHeight="1" x14ac:dyDescent="0.25">
      <c r="A212" s="14" t="s">
        <v>243</v>
      </c>
      <c r="B212" s="15" t="s">
        <v>194</v>
      </c>
      <c r="C212" s="15" t="s">
        <v>74</v>
      </c>
      <c r="D212" s="15" t="s">
        <v>15</v>
      </c>
      <c r="E212" s="15" t="s">
        <v>244</v>
      </c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6"/>
      <c r="W212" s="16"/>
      <c r="X212" s="16"/>
      <c r="Y212" s="16"/>
      <c r="Z212" s="14" t="s">
        <v>243</v>
      </c>
      <c r="AA212" s="23">
        <v>163818.70000000001</v>
      </c>
      <c r="AB212" s="23"/>
      <c r="AC212" s="23"/>
      <c r="AD212" s="23">
        <v>163818.70000000001</v>
      </c>
      <c r="AE212" s="5" t="s">
        <v>243</v>
      </c>
      <c r="AF212" s="30">
        <f t="shared" si="7"/>
        <v>100</v>
      </c>
    </row>
    <row r="213" spans="1:32" ht="49.5" customHeight="1" x14ac:dyDescent="0.25">
      <c r="A213" s="14" t="s">
        <v>170</v>
      </c>
      <c r="B213" s="15" t="s">
        <v>194</v>
      </c>
      <c r="C213" s="15" t="s">
        <v>74</v>
      </c>
      <c r="D213" s="15" t="s">
        <v>15</v>
      </c>
      <c r="E213" s="15" t="s">
        <v>244</v>
      </c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 t="s">
        <v>171</v>
      </c>
      <c r="U213" s="15"/>
      <c r="V213" s="16"/>
      <c r="W213" s="16"/>
      <c r="X213" s="16"/>
      <c r="Y213" s="16"/>
      <c r="Z213" s="14" t="s">
        <v>170</v>
      </c>
      <c r="AA213" s="23">
        <v>163818.70000000001</v>
      </c>
      <c r="AB213" s="23"/>
      <c r="AC213" s="23"/>
      <c r="AD213" s="23">
        <v>163818.70000000001</v>
      </c>
      <c r="AE213" s="6" t="s">
        <v>170</v>
      </c>
      <c r="AF213" s="30">
        <f t="shared" si="7"/>
        <v>100</v>
      </c>
    </row>
    <row r="214" spans="1:32" ht="18" customHeight="1" x14ac:dyDescent="0.25">
      <c r="A214" s="15" t="s">
        <v>792</v>
      </c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6"/>
      <c r="W214" s="16"/>
      <c r="X214" s="16"/>
      <c r="Y214" s="16"/>
      <c r="Z214" s="14"/>
      <c r="AA214" s="23"/>
      <c r="AB214" s="23"/>
      <c r="AC214" s="23"/>
      <c r="AD214" s="23"/>
      <c r="AE214" s="6"/>
      <c r="AF214" s="30"/>
    </row>
    <row r="215" spans="1:32" ht="70.5" customHeight="1" x14ac:dyDescent="0.25">
      <c r="A215" s="14" t="s">
        <v>793</v>
      </c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6"/>
      <c r="W215" s="16"/>
      <c r="X215" s="16"/>
      <c r="Y215" s="16"/>
      <c r="Z215" s="14"/>
      <c r="AA215" s="23">
        <v>163818.70000000001</v>
      </c>
      <c r="AB215" s="23"/>
      <c r="AC215" s="23"/>
      <c r="AD215" s="23">
        <v>163818.70000000001</v>
      </c>
      <c r="AE215" s="6"/>
      <c r="AF215" s="30">
        <f t="shared" si="7"/>
        <v>100</v>
      </c>
    </row>
    <row r="216" spans="1:32" ht="16.5" customHeight="1" x14ac:dyDescent="0.25">
      <c r="A216" s="11" t="s">
        <v>245</v>
      </c>
      <c r="B216" s="12" t="s">
        <v>194</v>
      </c>
      <c r="C216" s="12" t="s">
        <v>74</v>
      </c>
      <c r="D216" s="12" t="s">
        <v>246</v>
      </c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3"/>
      <c r="W216" s="13"/>
      <c r="X216" s="13"/>
      <c r="Y216" s="13"/>
      <c r="Z216" s="11" t="s">
        <v>245</v>
      </c>
      <c r="AA216" s="22">
        <v>119013144.52</v>
      </c>
      <c r="AB216" s="22"/>
      <c r="AC216" s="22"/>
      <c r="AD216" s="22">
        <f>AD217</f>
        <v>118489050.63000001</v>
      </c>
      <c r="AE216" s="4" t="s">
        <v>245</v>
      </c>
      <c r="AF216" s="28">
        <f t="shared" si="7"/>
        <v>99.559633608444059</v>
      </c>
    </row>
    <row r="217" spans="1:32" ht="49.5" customHeight="1" x14ac:dyDescent="0.25">
      <c r="A217" s="14" t="s">
        <v>212</v>
      </c>
      <c r="B217" s="15" t="s">
        <v>194</v>
      </c>
      <c r="C217" s="15" t="s">
        <v>74</v>
      </c>
      <c r="D217" s="15" t="s">
        <v>246</v>
      </c>
      <c r="E217" s="15" t="s">
        <v>213</v>
      </c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6"/>
      <c r="W217" s="16"/>
      <c r="X217" s="16"/>
      <c r="Y217" s="16"/>
      <c r="Z217" s="14" t="s">
        <v>212</v>
      </c>
      <c r="AA217" s="23">
        <v>119013144.52</v>
      </c>
      <c r="AB217" s="23"/>
      <c r="AC217" s="23"/>
      <c r="AD217" s="23">
        <f>AD218+AD232</f>
        <v>118489050.63000001</v>
      </c>
      <c r="AE217" s="5" t="s">
        <v>212</v>
      </c>
      <c r="AF217" s="30">
        <f t="shared" si="7"/>
        <v>99.559633608444059</v>
      </c>
    </row>
    <row r="218" spans="1:32" ht="33" customHeight="1" x14ac:dyDescent="0.25">
      <c r="A218" s="14" t="s">
        <v>214</v>
      </c>
      <c r="B218" s="15" t="s">
        <v>194</v>
      </c>
      <c r="C218" s="15" t="s">
        <v>74</v>
      </c>
      <c r="D218" s="15" t="s">
        <v>246</v>
      </c>
      <c r="E218" s="15" t="s">
        <v>215</v>
      </c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6"/>
      <c r="W218" s="16"/>
      <c r="X218" s="16"/>
      <c r="Y218" s="16"/>
      <c r="Z218" s="14" t="s">
        <v>214</v>
      </c>
      <c r="AA218" s="23">
        <v>113166684.39</v>
      </c>
      <c r="AB218" s="23"/>
      <c r="AC218" s="23"/>
      <c r="AD218" s="23">
        <f>AD219+AD224+AD227</f>
        <v>112654755.90000001</v>
      </c>
      <c r="AE218" s="5" t="s">
        <v>214</v>
      </c>
      <c r="AF218" s="30">
        <f t="shared" si="7"/>
        <v>99.547633216649018</v>
      </c>
    </row>
    <row r="219" spans="1:32" ht="99.2" customHeight="1" x14ac:dyDescent="0.25">
      <c r="A219" s="14" t="s">
        <v>216</v>
      </c>
      <c r="B219" s="15" t="s">
        <v>194</v>
      </c>
      <c r="C219" s="15" t="s">
        <v>74</v>
      </c>
      <c r="D219" s="15" t="s">
        <v>246</v>
      </c>
      <c r="E219" s="15" t="s">
        <v>217</v>
      </c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6"/>
      <c r="W219" s="16"/>
      <c r="X219" s="16"/>
      <c r="Y219" s="16"/>
      <c r="Z219" s="14" t="s">
        <v>216</v>
      </c>
      <c r="AA219" s="23">
        <v>111271972.53</v>
      </c>
      <c r="AB219" s="23"/>
      <c r="AC219" s="23"/>
      <c r="AD219" s="23">
        <f>AD220+AD222</f>
        <v>111271972.53</v>
      </c>
      <c r="AE219" s="5" t="s">
        <v>216</v>
      </c>
      <c r="AF219" s="30">
        <f t="shared" si="7"/>
        <v>100</v>
      </c>
    </row>
    <row r="220" spans="1:32" ht="49.5" customHeight="1" x14ac:dyDescent="0.25">
      <c r="A220" s="14" t="s">
        <v>247</v>
      </c>
      <c r="B220" s="15" t="s">
        <v>194</v>
      </c>
      <c r="C220" s="15" t="s">
        <v>74</v>
      </c>
      <c r="D220" s="15" t="s">
        <v>246</v>
      </c>
      <c r="E220" s="15" t="s">
        <v>248</v>
      </c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6"/>
      <c r="W220" s="16"/>
      <c r="X220" s="16"/>
      <c r="Y220" s="16"/>
      <c r="Z220" s="14" t="s">
        <v>247</v>
      </c>
      <c r="AA220" s="23">
        <v>16015072.529999999</v>
      </c>
      <c r="AB220" s="23"/>
      <c r="AC220" s="23"/>
      <c r="AD220" s="23">
        <v>16015072.529999999</v>
      </c>
      <c r="AE220" s="5" t="s">
        <v>247</v>
      </c>
      <c r="AF220" s="30">
        <f t="shared" si="7"/>
        <v>100</v>
      </c>
    </row>
    <row r="221" spans="1:32" ht="49.5" customHeight="1" x14ac:dyDescent="0.25">
      <c r="A221" s="14" t="s">
        <v>71</v>
      </c>
      <c r="B221" s="15" t="s">
        <v>194</v>
      </c>
      <c r="C221" s="15" t="s">
        <v>74</v>
      </c>
      <c r="D221" s="15" t="s">
        <v>246</v>
      </c>
      <c r="E221" s="15" t="s">
        <v>248</v>
      </c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 t="s">
        <v>72</v>
      </c>
      <c r="U221" s="15"/>
      <c r="V221" s="16"/>
      <c r="W221" s="16"/>
      <c r="X221" s="16"/>
      <c r="Y221" s="16"/>
      <c r="Z221" s="14" t="s">
        <v>71</v>
      </c>
      <c r="AA221" s="23">
        <v>16015072.529999999</v>
      </c>
      <c r="AB221" s="23"/>
      <c r="AC221" s="23"/>
      <c r="AD221" s="23">
        <v>16015072.529999999</v>
      </c>
      <c r="AE221" s="6" t="s">
        <v>71</v>
      </c>
      <c r="AF221" s="30">
        <f t="shared" si="7"/>
        <v>100</v>
      </c>
    </row>
    <row r="222" spans="1:32" ht="99.2" customHeight="1" x14ac:dyDescent="0.25">
      <c r="A222" s="14" t="s">
        <v>249</v>
      </c>
      <c r="B222" s="15" t="s">
        <v>194</v>
      </c>
      <c r="C222" s="15" t="s">
        <v>74</v>
      </c>
      <c r="D222" s="15" t="s">
        <v>246</v>
      </c>
      <c r="E222" s="15" t="s">
        <v>250</v>
      </c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6"/>
      <c r="W222" s="16"/>
      <c r="X222" s="16"/>
      <c r="Y222" s="16"/>
      <c r="Z222" s="14" t="s">
        <v>249</v>
      </c>
      <c r="AA222" s="23">
        <v>95256900</v>
      </c>
      <c r="AB222" s="23"/>
      <c r="AC222" s="23"/>
      <c r="AD222" s="23">
        <v>95256900</v>
      </c>
      <c r="AE222" s="5" t="s">
        <v>249</v>
      </c>
      <c r="AF222" s="30">
        <f t="shared" si="7"/>
        <v>100</v>
      </c>
    </row>
    <row r="223" spans="1:32" ht="49.5" customHeight="1" x14ac:dyDescent="0.25">
      <c r="A223" s="14" t="s">
        <v>71</v>
      </c>
      <c r="B223" s="15" t="s">
        <v>194</v>
      </c>
      <c r="C223" s="15" t="s">
        <v>74</v>
      </c>
      <c r="D223" s="15" t="s">
        <v>246</v>
      </c>
      <c r="E223" s="15" t="s">
        <v>250</v>
      </c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 t="s">
        <v>72</v>
      </c>
      <c r="U223" s="15"/>
      <c r="V223" s="16"/>
      <c r="W223" s="16"/>
      <c r="X223" s="16"/>
      <c r="Y223" s="16"/>
      <c r="Z223" s="14" t="s">
        <v>71</v>
      </c>
      <c r="AA223" s="23">
        <v>95256900</v>
      </c>
      <c r="AB223" s="23"/>
      <c r="AC223" s="23"/>
      <c r="AD223" s="23">
        <v>95256900</v>
      </c>
      <c r="AE223" s="6" t="s">
        <v>71</v>
      </c>
      <c r="AF223" s="30">
        <f t="shared" si="7"/>
        <v>100</v>
      </c>
    </row>
    <row r="224" spans="1:32" ht="82.5" customHeight="1" x14ac:dyDescent="0.25">
      <c r="A224" s="14" t="s">
        <v>222</v>
      </c>
      <c r="B224" s="15" t="s">
        <v>194</v>
      </c>
      <c r="C224" s="15" t="s">
        <v>74</v>
      </c>
      <c r="D224" s="15" t="s">
        <v>246</v>
      </c>
      <c r="E224" s="15" t="s">
        <v>223</v>
      </c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6"/>
      <c r="W224" s="16"/>
      <c r="X224" s="16"/>
      <c r="Y224" s="16"/>
      <c r="Z224" s="14" t="s">
        <v>222</v>
      </c>
      <c r="AA224" s="23">
        <v>29700</v>
      </c>
      <c r="AB224" s="23"/>
      <c r="AC224" s="23"/>
      <c r="AD224" s="23">
        <v>6298.67</v>
      </c>
      <c r="AE224" s="5" t="s">
        <v>222</v>
      </c>
      <c r="AF224" s="30">
        <f t="shared" si="7"/>
        <v>21.207643097643096</v>
      </c>
    </row>
    <row r="225" spans="1:32" ht="181.7" customHeight="1" x14ac:dyDescent="0.25">
      <c r="A225" s="17" t="s">
        <v>224</v>
      </c>
      <c r="B225" s="15" t="s">
        <v>194</v>
      </c>
      <c r="C225" s="15" t="s">
        <v>74</v>
      </c>
      <c r="D225" s="15" t="s">
        <v>246</v>
      </c>
      <c r="E225" s="15" t="s">
        <v>225</v>
      </c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6"/>
      <c r="W225" s="16"/>
      <c r="X225" s="16"/>
      <c r="Y225" s="16"/>
      <c r="Z225" s="17" t="s">
        <v>224</v>
      </c>
      <c r="AA225" s="23">
        <v>29700</v>
      </c>
      <c r="AB225" s="23"/>
      <c r="AC225" s="23"/>
      <c r="AD225" s="23">
        <v>6298.67</v>
      </c>
      <c r="AE225" s="7" t="s">
        <v>224</v>
      </c>
      <c r="AF225" s="30">
        <f t="shared" si="7"/>
        <v>21.207643097643096</v>
      </c>
    </row>
    <row r="226" spans="1:32" ht="49.5" customHeight="1" x14ac:dyDescent="0.25">
      <c r="A226" s="14" t="s">
        <v>71</v>
      </c>
      <c r="B226" s="15" t="s">
        <v>194</v>
      </c>
      <c r="C226" s="15" t="s">
        <v>74</v>
      </c>
      <c r="D226" s="15" t="s">
        <v>246</v>
      </c>
      <c r="E226" s="15" t="s">
        <v>225</v>
      </c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 t="s">
        <v>72</v>
      </c>
      <c r="U226" s="15"/>
      <c r="V226" s="16"/>
      <c r="W226" s="16"/>
      <c r="X226" s="16"/>
      <c r="Y226" s="16"/>
      <c r="Z226" s="14" t="s">
        <v>71</v>
      </c>
      <c r="AA226" s="23">
        <v>29700</v>
      </c>
      <c r="AB226" s="23"/>
      <c r="AC226" s="23"/>
      <c r="AD226" s="23">
        <v>6298.67</v>
      </c>
      <c r="AE226" s="6" t="s">
        <v>71</v>
      </c>
      <c r="AF226" s="30">
        <f t="shared" si="7"/>
        <v>21.207643097643096</v>
      </c>
    </row>
    <row r="227" spans="1:32" ht="49.5" customHeight="1" x14ac:dyDescent="0.25">
      <c r="A227" s="14" t="s">
        <v>251</v>
      </c>
      <c r="B227" s="15" t="s">
        <v>194</v>
      </c>
      <c r="C227" s="15" t="s">
        <v>74</v>
      </c>
      <c r="D227" s="15" t="s">
        <v>246</v>
      </c>
      <c r="E227" s="15" t="s">
        <v>252</v>
      </c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6"/>
      <c r="W227" s="16"/>
      <c r="X227" s="16"/>
      <c r="Y227" s="16"/>
      <c r="Z227" s="14" t="s">
        <v>251</v>
      </c>
      <c r="AA227" s="23">
        <v>1865011.86</v>
      </c>
      <c r="AB227" s="23"/>
      <c r="AC227" s="23"/>
      <c r="AD227" s="23">
        <f>AD229+AD230</f>
        <v>1376484.7</v>
      </c>
      <c r="AE227" s="5" t="s">
        <v>251</v>
      </c>
      <c r="AF227" s="30">
        <f t="shared" si="7"/>
        <v>73.805680785322181</v>
      </c>
    </row>
    <row r="228" spans="1:32" ht="49.5" customHeight="1" x14ac:dyDescent="0.25">
      <c r="A228" s="14" t="s">
        <v>247</v>
      </c>
      <c r="B228" s="15" t="s">
        <v>194</v>
      </c>
      <c r="C228" s="15" t="s">
        <v>74</v>
      </c>
      <c r="D228" s="15" t="s">
        <v>246</v>
      </c>
      <c r="E228" s="15" t="s">
        <v>253</v>
      </c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6"/>
      <c r="W228" s="16"/>
      <c r="X228" s="16"/>
      <c r="Y228" s="16"/>
      <c r="Z228" s="14" t="s">
        <v>247</v>
      </c>
      <c r="AA228" s="23">
        <v>618011.86</v>
      </c>
      <c r="AB228" s="23"/>
      <c r="AC228" s="23"/>
      <c r="AD228" s="23">
        <v>618011.86</v>
      </c>
      <c r="AE228" s="5" t="s">
        <v>247</v>
      </c>
      <c r="AF228" s="30">
        <f t="shared" si="7"/>
        <v>100</v>
      </c>
    </row>
    <row r="229" spans="1:32" ht="49.5" customHeight="1" x14ac:dyDescent="0.25">
      <c r="A229" s="14" t="s">
        <v>71</v>
      </c>
      <c r="B229" s="15" t="s">
        <v>194</v>
      </c>
      <c r="C229" s="15" t="s">
        <v>74</v>
      </c>
      <c r="D229" s="15" t="s">
        <v>246</v>
      </c>
      <c r="E229" s="15" t="s">
        <v>253</v>
      </c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 t="s">
        <v>72</v>
      </c>
      <c r="U229" s="15"/>
      <c r="V229" s="16"/>
      <c r="W229" s="16"/>
      <c r="X229" s="16"/>
      <c r="Y229" s="16"/>
      <c r="Z229" s="14" t="s">
        <v>71</v>
      </c>
      <c r="AA229" s="23">
        <v>618011.86</v>
      </c>
      <c r="AB229" s="23"/>
      <c r="AC229" s="23"/>
      <c r="AD229" s="23">
        <v>618011.86</v>
      </c>
      <c r="AE229" s="6" t="s">
        <v>71</v>
      </c>
      <c r="AF229" s="30">
        <f t="shared" si="7"/>
        <v>100</v>
      </c>
    </row>
    <row r="230" spans="1:32" ht="165.2" customHeight="1" x14ac:dyDescent="0.25">
      <c r="A230" s="17" t="s">
        <v>254</v>
      </c>
      <c r="B230" s="15" t="s">
        <v>194</v>
      </c>
      <c r="C230" s="15" t="s">
        <v>74</v>
      </c>
      <c r="D230" s="15" t="s">
        <v>246</v>
      </c>
      <c r="E230" s="15" t="s">
        <v>255</v>
      </c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6"/>
      <c r="W230" s="16"/>
      <c r="X230" s="16"/>
      <c r="Y230" s="16"/>
      <c r="Z230" s="17" t="s">
        <v>254</v>
      </c>
      <c r="AA230" s="23">
        <v>1247000</v>
      </c>
      <c r="AB230" s="23"/>
      <c r="AC230" s="23"/>
      <c r="AD230" s="23">
        <v>758472.84</v>
      </c>
      <c r="AE230" s="7" t="s">
        <v>254</v>
      </c>
      <c r="AF230" s="30">
        <f t="shared" si="7"/>
        <v>60.823804330392939</v>
      </c>
    </row>
    <row r="231" spans="1:32" ht="49.5" customHeight="1" x14ac:dyDescent="0.25">
      <c r="A231" s="14" t="s">
        <v>71</v>
      </c>
      <c r="B231" s="15" t="s">
        <v>194</v>
      </c>
      <c r="C231" s="15" t="s">
        <v>74</v>
      </c>
      <c r="D231" s="15" t="s">
        <v>246</v>
      </c>
      <c r="E231" s="15" t="s">
        <v>255</v>
      </c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 t="s">
        <v>72</v>
      </c>
      <c r="U231" s="15"/>
      <c r="V231" s="16"/>
      <c r="W231" s="16"/>
      <c r="X231" s="16"/>
      <c r="Y231" s="16"/>
      <c r="Z231" s="14" t="s">
        <v>71</v>
      </c>
      <c r="AA231" s="23">
        <v>1247000</v>
      </c>
      <c r="AB231" s="23"/>
      <c r="AC231" s="23"/>
      <c r="AD231" s="23">
        <v>758472.84</v>
      </c>
      <c r="AE231" s="6" t="s">
        <v>71</v>
      </c>
      <c r="AF231" s="30">
        <f t="shared" si="7"/>
        <v>60.823804330392939</v>
      </c>
    </row>
    <row r="232" spans="1:32" ht="66" customHeight="1" x14ac:dyDescent="0.25">
      <c r="A232" s="14" t="s">
        <v>226</v>
      </c>
      <c r="B232" s="15" t="s">
        <v>194</v>
      </c>
      <c r="C232" s="15" t="s">
        <v>74</v>
      </c>
      <c r="D232" s="15" t="s">
        <v>246</v>
      </c>
      <c r="E232" s="15" t="s">
        <v>227</v>
      </c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6"/>
      <c r="W232" s="16"/>
      <c r="X232" s="16"/>
      <c r="Y232" s="16"/>
      <c r="Z232" s="14" t="s">
        <v>226</v>
      </c>
      <c r="AA232" s="23">
        <v>5846460.1299999999</v>
      </c>
      <c r="AB232" s="23"/>
      <c r="AC232" s="23"/>
      <c r="AD232" s="23">
        <f>AD233</f>
        <v>5834294.7299999995</v>
      </c>
      <c r="AE232" s="5" t="s">
        <v>226</v>
      </c>
      <c r="AF232" s="30">
        <f t="shared" si="7"/>
        <v>99.791918533103882</v>
      </c>
    </row>
    <row r="233" spans="1:32" ht="132.19999999999999" customHeight="1" x14ac:dyDescent="0.25">
      <c r="A233" s="17" t="s">
        <v>228</v>
      </c>
      <c r="B233" s="15" t="s">
        <v>194</v>
      </c>
      <c r="C233" s="15" t="s">
        <v>74</v>
      </c>
      <c r="D233" s="15" t="s">
        <v>246</v>
      </c>
      <c r="E233" s="15" t="s">
        <v>229</v>
      </c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6"/>
      <c r="W233" s="16"/>
      <c r="X233" s="16"/>
      <c r="Y233" s="16"/>
      <c r="Z233" s="17" t="s">
        <v>228</v>
      </c>
      <c r="AA233" s="23">
        <v>5846460.1299999999</v>
      </c>
      <c r="AB233" s="23"/>
      <c r="AC233" s="23"/>
      <c r="AD233" s="23">
        <f>AD234+AD236+AD238</f>
        <v>5834294.7299999995</v>
      </c>
      <c r="AE233" s="7" t="s">
        <v>228</v>
      </c>
      <c r="AF233" s="30">
        <f t="shared" si="7"/>
        <v>99.791918533103882</v>
      </c>
    </row>
    <row r="234" spans="1:32" ht="49.5" customHeight="1" x14ac:dyDescent="0.25">
      <c r="A234" s="14" t="s">
        <v>247</v>
      </c>
      <c r="B234" s="15" t="s">
        <v>194</v>
      </c>
      <c r="C234" s="15" t="s">
        <v>74</v>
      </c>
      <c r="D234" s="15" t="s">
        <v>246</v>
      </c>
      <c r="E234" s="15" t="s">
        <v>256</v>
      </c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6"/>
      <c r="W234" s="16"/>
      <c r="X234" s="16"/>
      <c r="Y234" s="16"/>
      <c r="Z234" s="14" t="s">
        <v>247</v>
      </c>
      <c r="AA234" s="23">
        <v>2591938.13</v>
      </c>
      <c r="AB234" s="23"/>
      <c r="AC234" s="23"/>
      <c r="AD234" s="23">
        <v>2591938.13</v>
      </c>
      <c r="AE234" s="5" t="s">
        <v>247</v>
      </c>
      <c r="AF234" s="30">
        <f t="shared" si="7"/>
        <v>100</v>
      </c>
    </row>
    <row r="235" spans="1:32" ht="49.5" customHeight="1" x14ac:dyDescent="0.25">
      <c r="A235" s="14" t="s">
        <v>71</v>
      </c>
      <c r="B235" s="15" t="s">
        <v>194</v>
      </c>
      <c r="C235" s="15" t="s">
        <v>74</v>
      </c>
      <c r="D235" s="15" t="s">
        <v>246</v>
      </c>
      <c r="E235" s="15" t="s">
        <v>256</v>
      </c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 t="s">
        <v>72</v>
      </c>
      <c r="U235" s="15"/>
      <c r="V235" s="16"/>
      <c r="W235" s="16"/>
      <c r="X235" s="16"/>
      <c r="Y235" s="16"/>
      <c r="Z235" s="14" t="s">
        <v>71</v>
      </c>
      <c r="AA235" s="23">
        <v>2591938.13</v>
      </c>
      <c r="AB235" s="23"/>
      <c r="AC235" s="23"/>
      <c r="AD235" s="23">
        <v>2591938.13</v>
      </c>
      <c r="AE235" s="6" t="s">
        <v>71</v>
      </c>
      <c r="AF235" s="30">
        <f t="shared" si="7"/>
        <v>100</v>
      </c>
    </row>
    <row r="236" spans="1:32" ht="99.2" customHeight="1" x14ac:dyDescent="0.25">
      <c r="A236" s="14" t="s">
        <v>257</v>
      </c>
      <c r="B236" s="15" t="s">
        <v>194</v>
      </c>
      <c r="C236" s="15" t="s">
        <v>74</v>
      </c>
      <c r="D236" s="15" t="s">
        <v>246</v>
      </c>
      <c r="E236" s="15" t="s">
        <v>258</v>
      </c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6"/>
      <c r="W236" s="16"/>
      <c r="X236" s="16"/>
      <c r="Y236" s="16"/>
      <c r="Z236" s="14" t="s">
        <v>257</v>
      </c>
      <c r="AA236" s="23">
        <v>2222222</v>
      </c>
      <c r="AB236" s="23"/>
      <c r="AC236" s="23"/>
      <c r="AD236" s="23">
        <v>2222222</v>
      </c>
      <c r="AE236" s="5" t="s">
        <v>257</v>
      </c>
      <c r="AF236" s="30">
        <f t="shared" si="7"/>
        <v>100</v>
      </c>
    </row>
    <row r="237" spans="1:32" ht="49.5" customHeight="1" x14ac:dyDescent="0.25">
      <c r="A237" s="14" t="s">
        <v>71</v>
      </c>
      <c r="B237" s="15" t="s">
        <v>194</v>
      </c>
      <c r="C237" s="15" t="s">
        <v>74</v>
      </c>
      <c r="D237" s="15" t="s">
        <v>246</v>
      </c>
      <c r="E237" s="15" t="s">
        <v>258</v>
      </c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 t="s">
        <v>72</v>
      </c>
      <c r="U237" s="15"/>
      <c r="V237" s="16"/>
      <c r="W237" s="16"/>
      <c r="X237" s="16"/>
      <c r="Y237" s="16"/>
      <c r="Z237" s="14" t="s">
        <v>71</v>
      </c>
      <c r="AA237" s="23">
        <v>2222222</v>
      </c>
      <c r="AB237" s="23"/>
      <c r="AC237" s="23"/>
      <c r="AD237" s="23">
        <v>2222222</v>
      </c>
      <c r="AE237" s="6" t="s">
        <v>71</v>
      </c>
      <c r="AF237" s="30">
        <f t="shared" si="7"/>
        <v>100</v>
      </c>
    </row>
    <row r="238" spans="1:32" ht="66" customHeight="1" x14ac:dyDescent="0.25">
      <c r="A238" s="14" t="s">
        <v>259</v>
      </c>
      <c r="B238" s="15" t="s">
        <v>194</v>
      </c>
      <c r="C238" s="15" t="s">
        <v>74</v>
      </c>
      <c r="D238" s="15" t="s">
        <v>246</v>
      </c>
      <c r="E238" s="15" t="s">
        <v>260</v>
      </c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6"/>
      <c r="W238" s="16"/>
      <c r="X238" s="16"/>
      <c r="Y238" s="16"/>
      <c r="Z238" s="14" t="s">
        <v>259</v>
      </c>
      <c r="AA238" s="23">
        <v>1032300</v>
      </c>
      <c r="AB238" s="23"/>
      <c r="AC238" s="23"/>
      <c r="AD238" s="23">
        <v>1020134.6</v>
      </c>
      <c r="AE238" s="5" t="s">
        <v>259</v>
      </c>
      <c r="AF238" s="30">
        <f t="shared" si="7"/>
        <v>98.821524750557018</v>
      </c>
    </row>
    <row r="239" spans="1:32" ht="49.5" customHeight="1" x14ac:dyDescent="0.25">
      <c r="A239" s="14" t="s">
        <v>28</v>
      </c>
      <c r="B239" s="15" t="s">
        <v>194</v>
      </c>
      <c r="C239" s="15" t="s">
        <v>74</v>
      </c>
      <c r="D239" s="15" t="s">
        <v>246</v>
      </c>
      <c r="E239" s="15" t="s">
        <v>260</v>
      </c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 t="s">
        <v>29</v>
      </c>
      <c r="U239" s="15"/>
      <c r="V239" s="16"/>
      <c r="W239" s="16"/>
      <c r="X239" s="16"/>
      <c r="Y239" s="16"/>
      <c r="Z239" s="14" t="s">
        <v>28</v>
      </c>
      <c r="AA239" s="23">
        <v>1032300</v>
      </c>
      <c r="AB239" s="23"/>
      <c r="AC239" s="23"/>
      <c r="AD239" s="23">
        <v>1020134.6</v>
      </c>
      <c r="AE239" s="6" t="s">
        <v>28</v>
      </c>
      <c r="AF239" s="30">
        <f t="shared" si="7"/>
        <v>98.821524750557018</v>
      </c>
    </row>
    <row r="240" spans="1:32" ht="16.5" customHeight="1" x14ac:dyDescent="0.25">
      <c r="A240" s="11" t="s">
        <v>75</v>
      </c>
      <c r="B240" s="12" t="s">
        <v>194</v>
      </c>
      <c r="C240" s="12" t="s">
        <v>74</v>
      </c>
      <c r="D240" s="12" t="s">
        <v>76</v>
      </c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3"/>
      <c r="W240" s="13"/>
      <c r="X240" s="13"/>
      <c r="Y240" s="13"/>
      <c r="Z240" s="11" t="s">
        <v>75</v>
      </c>
      <c r="AA240" s="22">
        <v>6851701.6200000001</v>
      </c>
      <c r="AB240" s="22"/>
      <c r="AC240" s="22"/>
      <c r="AD240" s="22">
        <v>6851701.6200000001</v>
      </c>
      <c r="AE240" s="4" t="s">
        <v>75</v>
      </c>
      <c r="AF240" s="28">
        <f t="shared" si="7"/>
        <v>100</v>
      </c>
    </row>
    <row r="241" spans="1:32" ht="49.5" customHeight="1" x14ac:dyDescent="0.25">
      <c r="A241" s="14" t="s">
        <v>212</v>
      </c>
      <c r="B241" s="15" t="s">
        <v>194</v>
      </c>
      <c r="C241" s="15" t="s">
        <v>74</v>
      </c>
      <c r="D241" s="15" t="s">
        <v>76</v>
      </c>
      <c r="E241" s="15" t="s">
        <v>213</v>
      </c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6"/>
      <c r="W241" s="16"/>
      <c r="X241" s="16"/>
      <c r="Y241" s="16"/>
      <c r="Z241" s="14" t="s">
        <v>212</v>
      </c>
      <c r="AA241" s="23">
        <v>6851701.6200000001</v>
      </c>
      <c r="AB241" s="23"/>
      <c r="AC241" s="23"/>
      <c r="AD241" s="23">
        <v>6851701.6200000001</v>
      </c>
      <c r="AE241" s="5" t="s">
        <v>212</v>
      </c>
      <c r="AF241" s="30">
        <f t="shared" si="7"/>
        <v>100</v>
      </c>
    </row>
    <row r="242" spans="1:32" ht="33" customHeight="1" x14ac:dyDescent="0.25">
      <c r="A242" s="14" t="s">
        <v>214</v>
      </c>
      <c r="B242" s="15" t="s">
        <v>194</v>
      </c>
      <c r="C242" s="15" t="s">
        <v>74</v>
      </c>
      <c r="D242" s="15" t="s">
        <v>76</v>
      </c>
      <c r="E242" s="15" t="s">
        <v>215</v>
      </c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6"/>
      <c r="W242" s="16"/>
      <c r="X242" s="16"/>
      <c r="Y242" s="16"/>
      <c r="Z242" s="14" t="s">
        <v>214</v>
      </c>
      <c r="AA242" s="23">
        <v>70600</v>
      </c>
      <c r="AB242" s="23"/>
      <c r="AC242" s="23"/>
      <c r="AD242" s="23">
        <v>70600</v>
      </c>
      <c r="AE242" s="5" t="s">
        <v>214</v>
      </c>
      <c r="AF242" s="30">
        <f t="shared" si="7"/>
        <v>100</v>
      </c>
    </row>
    <row r="243" spans="1:32" ht="49.5" customHeight="1" x14ac:dyDescent="0.25">
      <c r="A243" s="14" t="s">
        <v>261</v>
      </c>
      <c r="B243" s="15" t="s">
        <v>194</v>
      </c>
      <c r="C243" s="15" t="s">
        <v>74</v>
      </c>
      <c r="D243" s="15" t="s">
        <v>76</v>
      </c>
      <c r="E243" s="15" t="s">
        <v>262</v>
      </c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6"/>
      <c r="W243" s="16"/>
      <c r="X243" s="16"/>
      <c r="Y243" s="16"/>
      <c r="Z243" s="14" t="s">
        <v>261</v>
      </c>
      <c r="AA243" s="23">
        <v>12000</v>
      </c>
      <c r="AB243" s="23"/>
      <c r="AC243" s="23"/>
      <c r="AD243" s="23">
        <v>12000</v>
      </c>
      <c r="AE243" s="5" t="s">
        <v>261</v>
      </c>
      <c r="AF243" s="30">
        <f t="shared" si="7"/>
        <v>100</v>
      </c>
    </row>
    <row r="244" spans="1:32" ht="16.5" customHeight="1" x14ac:dyDescent="0.25">
      <c r="A244" s="14" t="s">
        <v>263</v>
      </c>
      <c r="B244" s="15" t="s">
        <v>194</v>
      </c>
      <c r="C244" s="15" t="s">
        <v>74</v>
      </c>
      <c r="D244" s="15" t="s">
        <v>76</v>
      </c>
      <c r="E244" s="15" t="s">
        <v>264</v>
      </c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6"/>
      <c r="W244" s="16"/>
      <c r="X244" s="16"/>
      <c r="Y244" s="16"/>
      <c r="Z244" s="14" t="s">
        <v>263</v>
      </c>
      <c r="AA244" s="23">
        <v>12000</v>
      </c>
      <c r="AB244" s="23"/>
      <c r="AC244" s="23"/>
      <c r="AD244" s="23">
        <v>12000</v>
      </c>
      <c r="AE244" s="5" t="s">
        <v>263</v>
      </c>
      <c r="AF244" s="30">
        <f t="shared" si="7"/>
        <v>100</v>
      </c>
    </row>
    <row r="245" spans="1:32" ht="49.5" customHeight="1" x14ac:dyDescent="0.25">
      <c r="A245" s="14" t="s">
        <v>71</v>
      </c>
      <c r="B245" s="15" t="s">
        <v>194</v>
      </c>
      <c r="C245" s="15" t="s">
        <v>74</v>
      </c>
      <c r="D245" s="15" t="s">
        <v>76</v>
      </c>
      <c r="E245" s="15" t="s">
        <v>264</v>
      </c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 t="s">
        <v>72</v>
      </c>
      <c r="U245" s="15"/>
      <c r="V245" s="16"/>
      <c r="W245" s="16"/>
      <c r="X245" s="16"/>
      <c r="Y245" s="16"/>
      <c r="Z245" s="14" t="s">
        <v>71</v>
      </c>
      <c r="AA245" s="23">
        <v>12000</v>
      </c>
      <c r="AB245" s="23"/>
      <c r="AC245" s="23"/>
      <c r="AD245" s="23">
        <v>12000</v>
      </c>
      <c r="AE245" s="6" t="s">
        <v>71</v>
      </c>
      <c r="AF245" s="30">
        <f t="shared" si="7"/>
        <v>100</v>
      </c>
    </row>
    <row r="246" spans="1:32" ht="115.7" customHeight="1" x14ac:dyDescent="0.25">
      <c r="A246" s="14" t="s">
        <v>265</v>
      </c>
      <c r="B246" s="15" t="s">
        <v>194</v>
      </c>
      <c r="C246" s="15" t="s">
        <v>74</v>
      </c>
      <c r="D246" s="15" t="s">
        <v>76</v>
      </c>
      <c r="E246" s="15" t="s">
        <v>266</v>
      </c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6"/>
      <c r="W246" s="16"/>
      <c r="X246" s="16"/>
      <c r="Y246" s="16"/>
      <c r="Z246" s="14" t="s">
        <v>265</v>
      </c>
      <c r="AA246" s="23">
        <v>27000</v>
      </c>
      <c r="AB246" s="23"/>
      <c r="AC246" s="23"/>
      <c r="AD246" s="23">
        <v>27000</v>
      </c>
      <c r="AE246" s="5" t="s">
        <v>265</v>
      </c>
      <c r="AF246" s="30">
        <f t="shared" si="7"/>
        <v>100</v>
      </c>
    </row>
    <row r="247" spans="1:32" ht="16.5" customHeight="1" x14ac:dyDescent="0.25">
      <c r="A247" s="14" t="s">
        <v>263</v>
      </c>
      <c r="B247" s="15" t="s">
        <v>194</v>
      </c>
      <c r="C247" s="15" t="s">
        <v>74</v>
      </c>
      <c r="D247" s="15" t="s">
        <v>76</v>
      </c>
      <c r="E247" s="15" t="s">
        <v>267</v>
      </c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6"/>
      <c r="W247" s="16"/>
      <c r="X247" s="16"/>
      <c r="Y247" s="16"/>
      <c r="Z247" s="14" t="s">
        <v>263</v>
      </c>
      <c r="AA247" s="23">
        <v>27000</v>
      </c>
      <c r="AB247" s="23"/>
      <c r="AC247" s="23"/>
      <c r="AD247" s="23">
        <v>27000</v>
      </c>
      <c r="AE247" s="5" t="s">
        <v>263</v>
      </c>
      <c r="AF247" s="30">
        <f t="shared" si="7"/>
        <v>100</v>
      </c>
    </row>
    <row r="248" spans="1:32" ht="49.5" customHeight="1" x14ac:dyDescent="0.25">
      <c r="A248" s="14" t="s">
        <v>71</v>
      </c>
      <c r="B248" s="15" t="s">
        <v>194</v>
      </c>
      <c r="C248" s="15" t="s">
        <v>74</v>
      </c>
      <c r="D248" s="15" t="s">
        <v>76</v>
      </c>
      <c r="E248" s="15" t="s">
        <v>267</v>
      </c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 t="s">
        <v>72</v>
      </c>
      <c r="U248" s="15"/>
      <c r="V248" s="16"/>
      <c r="W248" s="16"/>
      <c r="X248" s="16"/>
      <c r="Y248" s="16"/>
      <c r="Z248" s="14" t="s">
        <v>71</v>
      </c>
      <c r="AA248" s="23">
        <v>27000</v>
      </c>
      <c r="AB248" s="23"/>
      <c r="AC248" s="23"/>
      <c r="AD248" s="23">
        <v>27000</v>
      </c>
      <c r="AE248" s="6" t="s">
        <v>71</v>
      </c>
      <c r="AF248" s="30">
        <f t="shared" si="7"/>
        <v>100</v>
      </c>
    </row>
    <row r="249" spans="1:32" ht="99.2" customHeight="1" x14ac:dyDescent="0.25">
      <c r="A249" s="14" t="s">
        <v>268</v>
      </c>
      <c r="B249" s="15" t="s">
        <v>194</v>
      </c>
      <c r="C249" s="15" t="s">
        <v>74</v>
      </c>
      <c r="D249" s="15" t="s">
        <v>76</v>
      </c>
      <c r="E249" s="15" t="s">
        <v>269</v>
      </c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6"/>
      <c r="W249" s="16"/>
      <c r="X249" s="16"/>
      <c r="Y249" s="16"/>
      <c r="Z249" s="14" t="s">
        <v>268</v>
      </c>
      <c r="AA249" s="23">
        <v>2000</v>
      </c>
      <c r="AB249" s="23"/>
      <c r="AC249" s="23"/>
      <c r="AD249" s="23">
        <v>2000</v>
      </c>
      <c r="AE249" s="5" t="s">
        <v>268</v>
      </c>
      <c r="AF249" s="30">
        <f t="shared" si="7"/>
        <v>100</v>
      </c>
    </row>
    <row r="250" spans="1:32" ht="16.5" customHeight="1" x14ac:dyDescent="0.25">
      <c r="A250" s="14" t="s">
        <v>263</v>
      </c>
      <c r="B250" s="15" t="s">
        <v>194</v>
      </c>
      <c r="C250" s="15" t="s">
        <v>74</v>
      </c>
      <c r="D250" s="15" t="s">
        <v>76</v>
      </c>
      <c r="E250" s="15" t="s">
        <v>270</v>
      </c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6"/>
      <c r="W250" s="16"/>
      <c r="X250" s="16"/>
      <c r="Y250" s="16"/>
      <c r="Z250" s="14" t="s">
        <v>263</v>
      </c>
      <c r="AA250" s="23">
        <v>2000</v>
      </c>
      <c r="AB250" s="23"/>
      <c r="AC250" s="23"/>
      <c r="AD250" s="23">
        <v>2000</v>
      </c>
      <c r="AE250" s="5" t="s">
        <v>263</v>
      </c>
      <c r="AF250" s="30">
        <f t="shared" si="7"/>
        <v>100</v>
      </c>
    </row>
    <row r="251" spans="1:32" ht="49.5" customHeight="1" x14ac:dyDescent="0.25">
      <c r="A251" s="14" t="s">
        <v>71</v>
      </c>
      <c r="B251" s="15" t="s">
        <v>194</v>
      </c>
      <c r="C251" s="15" t="s">
        <v>74</v>
      </c>
      <c r="D251" s="15" t="s">
        <v>76</v>
      </c>
      <c r="E251" s="15" t="s">
        <v>270</v>
      </c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 t="s">
        <v>72</v>
      </c>
      <c r="U251" s="15"/>
      <c r="V251" s="16"/>
      <c r="W251" s="16"/>
      <c r="X251" s="16"/>
      <c r="Y251" s="16"/>
      <c r="Z251" s="14" t="s">
        <v>71</v>
      </c>
      <c r="AA251" s="23">
        <v>2000</v>
      </c>
      <c r="AB251" s="23"/>
      <c r="AC251" s="23"/>
      <c r="AD251" s="23">
        <v>2000</v>
      </c>
      <c r="AE251" s="6" t="s">
        <v>71</v>
      </c>
      <c r="AF251" s="30">
        <f t="shared" si="7"/>
        <v>100</v>
      </c>
    </row>
    <row r="252" spans="1:32" ht="49.5" customHeight="1" x14ac:dyDescent="0.25">
      <c r="A252" s="14" t="s">
        <v>271</v>
      </c>
      <c r="B252" s="15" t="s">
        <v>194</v>
      </c>
      <c r="C252" s="15" t="s">
        <v>74</v>
      </c>
      <c r="D252" s="15" t="s">
        <v>76</v>
      </c>
      <c r="E252" s="15" t="s">
        <v>272</v>
      </c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6"/>
      <c r="W252" s="16"/>
      <c r="X252" s="16"/>
      <c r="Y252" s="16"/>
      <c r="Z252" s="14" t="s">
        <v>271</v>
      </c>
      <c r="AA252" s="23">
        <v>29600</v>
      </c>
      <c r="AB252" s="23"/>
      <c r="AC252" s="23"/>
      <c r="AD252" s="23">
        <v>29600</v>
      </c>
      <c r="AE252" s="5" t="s">
        <v>271</v>
      </c>
      <c r="AF252" s="30">
        <f t="shared" si="7"/>
        <v>100</v>
      </c>
    </row>
    <row r="253" spans="1:32" ht="16.5" customHeight="1" x14ac:dyDescent="0.25">
      <c r="A253" s="14" t="s">
        <v>263</v>
      </c>
      <c r="B253" s="15" t="s">
        <v>194</v>
      </c>
      <c r="C253" s="15" t="s">
        <v>74</v>
      </c>
      <c r="D253" s="15" t="s">
        <v>76</v>
      </c>
      <c r="E253" s="15" t="s">
        <v>273</v>
      </c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6"/>
      <c r="W253" s="16"/>
      <c r="X253" s="16"/>
      <c r="Y253" s="16"/>
      <c r="Z253" s="14" t="s">
        <v>263</v>
      </c>
      <c r="AA253" s="23">
        <v>29600</v>
      </c>
      <c r="AB253" s="23"/>
      <c r="AC253" s="23"/>
      <c r="AD253" s="23">
        <v>29600</v>
      </c>
      <c r="AE253" s="5" t="s">
        <v>263</v>
      </c>
      <c r="AF253" s="30">
        <f t="shared" si="7"/>
        <v>100</v>
      </c>
    </row>
    <row r="254" spans="1:32" ht="49.5" customHeight="1" x14ac:dyDescent="0.25">
      <c r="A254" s="14" t="s">
        <v>71</v>
      </c>
      <c r="B254" s="15" t="s">
        <v>194</v>
      </c>
      <c r="C254" s="15" t="s">
        <v>74</v>
      </c>
      <c r="D254" s="15" t="s">
        <v>76</v>
      </c>
      <c r="E254" s="15" t="s">
        <v>273</v>
      </c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 t="s">
        <v>72</v>
      </c>
      <c r="U254" s="15"/>
      <c r="V254" s="16"/>
      <c r="W254" s="16"/>
      <c r="X254" s="16"/>
      <c r="Y254" s="16"/>
      <c r="Z254" s="14" t="s">
        <v>71</v>
      </c>
      <c r="AA254" s="23">
        <v>29600</v>
      </c>
      <c r="AB254" s="23"/>
      <c r="AC254" s="23"/>
      <c r="AD254" s="23">
        <v>29600</v>
      </c>
      <c r="AE254" s="6" t="s">
        <v>71</v>
      </c>
      <c r="AF254" s="30">
        <f t="shared" si="7"/>
        <v>100</v>
      </c>
    </row>
    <row r="255" spans="1:32" ht="49.5" customHeight="1" x14ac:dyDescent="0.25">
      <c r="A255" s="14" t="s">
        <v>274</v>
      </c>
      <c r="B255" s="15" t="s">
        <v>194</v>
      </c>
      <c r="C255" s="15" t="s">
        <v>74</v>
      </c>
      <c r="D255" s="15" t="s">
        <v>76</v>
      </c>
      <c r="E255" s="15" t="s">
        <v>275</v>
      </c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6"/>
      <c r="W255" s="16"/>
      <c r="X255" s="16"/>
      <c r="Y255" s="16"/>
      <c r="Z255" s="14" t="s">
        <v>274</v>
      </c>
      <c r="AA255" s="23">
        <v>6631401.6200000001</v>
      </c>
      <c r="AB255" s="23"/>
      <c r="AC255" s="23"/>
      <c r="AD255" s="23">
        <v>6631401.6200000001</v>
      </c>
      <c r="AE255" s="5" t="s">
        <v>274</v>
      </c>
      <c r="AF255" s="30">
        <f t="shared" si="7"/>
        <v>100</v>
      </c>
    </row>
    <row r="256" spans="1:32" ht="132.19999999999999" customHeight="1" x14ac:dyDescent="0.25">
      <c r="A256" s="17" t="s">
        <v>276</v>
      </c>
      <c r="B256" s="15" t="s">
        <v>194</v>
      </c>
      <c r="C256" s="15" t="s">
        <v>74</v>
      </c>
      <c r="D256" s="15" t="s">
        <v>76</v>
      </c>
      <c r="E256" s="15" t="s">
        <v>277</v>
      </c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6"/>
      <c r="W256" s="16"/>
      <c r="X256" s="16"/>
      <c r="Y256" s="16"/>
      <c r="Z256" s="17" t="s">
        <v>276</v>
      </c>
      <c r="AA256" s="23">
        <v>5200</v>
      </c>
      <c r="AB256" s="23"/>
      <c r="AC256" s="23"/>
      <c r="AD256" s="23">
        <v>5200</v>
      </c>
      <c r="AE256" s="7" t="s">
        <v>276</v>
      </c>
      <c r="AF256" s="30">
        <f t="shared" si="7"/>
        <v>100</v>
      </c>
    </row>
    <row r="257" spans="1:32" ht="33" customHeight="1" x14ac:dyDescent="0.25">
      <c r="A257" s="14" t="s">
        <v>278</v>
      </c>
      <c r="B257" s="15" t="s">
        <v>194</v>
      </c>
      <c r="C257" s="15" t="s">
        <v>74</v>
      </c>
      <c r="D257" s="15" t="s">
        <v>76</v>
      </c>
      <c r="E257" s="15" t="s">
        <v>279</v>
      </c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6"/>
      <c r="W257" s="16"/>
      <c r="X257" s="16"/>
      <c r="Y257" s="16"/>
      <c r="Z257" s="14" t="s">
        <v>278</v>
      </c>
      <c r="AA257" s="23">
        <v>5200</v>
      </c>
      <c r="AB257" s="23"/>
      <c r="AC257" s="23"/>
      <c r="AD257" s="23">
        <v>5200</v>
      </c>
      <c r="AE257" s="5" t="s">
        <v>278</v>
      </c>
      <c r="AF257" s="30">
        <f t="shared" si="7"/>
        <v>100</v>
      </c>
    </row>
    <row r="258" spans="1:32" ht="49.5" customHeight="1" x14ac:dyDescent="0.25">
      <c r="A258" s="14" t="s">
        <v>71</v>
      </c>
      <c r="B258" s="15" t="s">
        <v>194</v>
      </c>
      <c r="C258" s="15" t="s">
        <v>74</v>
      </c>
      <c r="D258" s="15" t="s">
        <v>76</v>
      </c>
      <c r="E258" s="15" t="s">
        <v>279</v>
      </c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 t="s">
        <v>72</v>
      </c>
      <c r="U258" s="15"/>
      <c r="V258" s="16"/>
      <c r="W258" s="16"/>
      <c r="X258" s="16"/>
      <c r="Y258" s="16"/>
      <c r="Z258" s="14" t="s">
        <v>71</v>
      </c>
      <c r="AA258" s="23">
        <v>5200</v>
      </c>
      <c r="AB258" s="23"/>
      <c r="AC258" s="23"/>
      <c r="AD258" s="23">
        <v>5200</v>
      </c>
      <c r="AE258" s="6" t="s">
        <v>71</v>
      </c>
      <c r="AF258" s="30">
        <f t="shared" si="7"/>
        <v>100</v>
      </c>
    </row>
    <row r="259" spans="1:32" ht="99.2" customHeight="1" x14ac:dyDescent="0.25">
      <c r="A259" s="14" t="s">
        <v>280</v>
      </c>
      <c r="B259" s="15" t="s">
        <v>194</v>
      </c>
      <c r="C259" s="15" t="s">
        <v>74</v>
      </c>
      <c r="D259" s="15" t="s">
        <v>76</v>
      </c>
      <c r="E259" s="15" t="s">
        <v>281</v>
      </c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6"/>
      <c r="W259" s="16"/>
      <c r="X259" s="16"/>
      <c r="Y259" s="16"/>
      <c r="Z259" s="14" t="s">
        <v>280</v>
      </c>
      <c r="AA259" s="23">
        <v>14066.8</v>
      </c>
      <c r="AB259" s="23"/>
      <c r="AC259" s="23"/>
      <c r="AD259" s="23">
        <v>14066.8</v>
      </c>
      <c r="AE259" s="5" t="s">
        <v>280</v>
      </c>
      <c r="AF259" s="30">
        <f t="shared" si="7"/>
        <v>100</v>
      </c>
    </row>
    <row r="260" spans="1:32" ht="16.5" customHeight="1" x14ac:dyDescent="0.25">
      <c r="A260" s="14" t="s">
        <v>263</v>
      </c>
      <c r="B260" s="15" t="s">
        <v>194</v>
      </c>
      <c r="C260" s="15" t="s">
        <v>74</v>
      </c>
      <c r="D260" s="15" t="s">
        <v>76</v>
      </c>
      <c r="E260" s="15" t="s">
        <v>282</v>
      </c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6"/>
      <c r="W260" s="16"/>
      <c r="X260" s="16"/>
      <c r="Y260" s="16"/>
      <c r="Z260" s="14" t="s">
        <v>263</v>
      </c>
      <c r="AA260" s="23">
        <v>14066.8</v>
      </c>
      <c r="AB260" s="23"/>
      <c r="AC260" s="23"/>
      <c r="AD260" s="23">
        <v>14066.8</v>
      </c>
      <c r="AE260" s="5" t="s">
        <v>263</v>
      </c>
      <c r="AF260" s="30">
        <f t="shared" si="7"/>
        <v>100</v>
      </c>
    </row>
    <row r="261" spans="1:32" ht="49.5" customHeight="1" x14ac:dyDescent="0.25">
      <c r="A261" s="14" t="s">
        <v>71</v>
      </c>
      <c r="B261" s="15" t="s">
        <v>194</v>
      </c>
      <c r="C261" s="15" t="s">
        <v>74</v>
      </c>
      <c r="D261" s="15" t="s">
        <v>76</v>
      </c>
      <c r="E261" s="15" t="s">
        <v>282</v>
      </c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 t="s">
        <v>72</v>
      </c>
      <c r="U261" s="15"/>
      <c r="V261" s="16"/>
      <c r="W261" s="16"/>
      <c r="X261" s="16"/>
      <c r="Y261" s="16"/>
      <c r="Z261" s="14" t="s">
        <v>71</v>
      </c>
      <c r="AA261" s="23">
        <v>14066.8</v>
      </c>
      <c r="AB261" s="23"/>
      <c r="AC261" s="23"/>
      <c r="AD261" s="23">
        <v>14066.8</v>
      </c>
      <c r="AE261" s="6" t="s">
        <v>71</v>
      </c>
      <c r="AF261" s="30">
        <f t="shared" si="7"/>
        <v>100</v>
      </c>
    </row>
    <row r="262" spans="1:32" ht="49.5" customHeight="1" x14ac:dyDescent="0.25">
      <c r="A262" s="14" t="s">
        <v>283</v>
      </c>
      <c r="B262" s="15" t="s">
        <v>194</v>
      </c>
      <c r="C262" s="15" t="s">
        <v>74</v>
      </c>
      <c r="D262" s="15" t="s">
        <v>76</v>
      </c>
      <c r="E262" s="15" t="s">
        <v>284</v>
      </c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6"/>
      <c r="W262" s="16"/>
      <c r="X262" s="16"/>
      <c r="Y262" s="16"/>
      <c r="Z262" s="14" t="s">
        <v>283</v>
      </c>
      <c r="AA262" s="23">
        <v>21500</v>
      </c>
      <c r="AB262" s="23"/>
      <c r="AC262" s="23"/>
      <c r="AD262" s="23">
        <v>21500</v>
      </c>
      <c r="AE262" s="5" t="s">
        <v>283</v>
      </c>
      <c r="AF262" s="30">
        <f t="shared" si="7"/>
        <v>100</v>
      </c>
    </row>
    <row r="263" spans="1:32" ht="33" customHeight="1" x14ac:dyDescent="0.25">
      <c r="A263" s="14" t="s">
        <v>278</v>
      </c>
      <c r="B263" s="15" t="s">
        <v>194</v>
      </c>
      <c r="C263" s="15" t="s">
        <v>74</v>
      </c>
      <c r="D263" s="15" t="s">
        <v>76</v>
      </c>
      <c r="E263" s="15" t="s">
        <v>285</v>
      </c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6"/>
      <c r="W263" s="16"/>
      <c r="X263" s="16"/>
      <c r="Y263" s="16"/>
      <c r="Z263" s="14" t="s">
        <v>278</v>
      </c>
      <c r="AA263" s="23">
        <v>21500</v>
      </c>
      <c r="AB263" s="23"/>
      <c r="AC263" s="23"/>
      <c r="AD263" s="23">
        <v>21500</v>
      </c>
      <c r="AE263" s="5" t="s">
        <v>278</v>
      </c>
      <c r="AF263" s="30">
        <f t="shared" si="7"/>
        <v>100</v>
      </c>
    </row>
    <row r="264" spans="1:32" ht="49.5" customHeight="1" x14ac:dyDescent="0.25">
      <c r="A264" s="14" t="s">
        <v>71</v>
      </c>
      <c r="B264" s="15" t="s">
        <v>194</v>
      </c>
      <c r="C264" s="15" t="s">
        <v>74</v>
      </c>
      <c r="D264" s="15" t="s">
        <v>76</v>
      </c>
      <c r="E264" s="15" t="s">
        <v>285</v>
      </c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 t="s">
        <v>72</v>
      </c>
      <c r="U264" s="15"/>
      <c r="V264" s="16"/>
      <c r="W264" s="16"/>
      <c r="X264" s="16"/>
      <c r="Y264" s="16"/>
      <c r="Z264" s="14" t="s">
        <v>71</v>
      </c>
      <c r="AA264" s="23">
        <v>21500</v>
      </c>
      <c r="AB264" s="23"/>
      <c r="AC264" s="23"/>
      <c r="AD264" s="23">
        <v>21500</v>
      </c>
      <c r="AE264" s="6" t="s">
        <v>71</v>
      </c>
      <c r="AF264" s="30">
        <f t="shared" si="7"/>
        <v>100</v>
      </c>
    </row>
    <row r="265" spans="1:32" ht="132.19999999999999" customHeight="1" x14ac:dyDescent="0.25">
      <c r="A265" s="14" t="s">
        <v>286</v>
      </c>
      <c r="B265" s="15" t="s">
        <v>194</v>
      </c>
      <c r="C265" s="15" t="s">
        <v>74</v>
      </c>
      <c r="D265" s="15" t="s">
        <v>76</v>
      </c>
      <c r="E265" s="15" t="s">
        <v>287</v>
      </c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6"/>
      <c r="W265" s="16"/>
      <c r="X265" s="16"/>
      <c r="Y265" s="16"/>
      <c r="Z265" s="14" t="s">
        <v>286</v>
      </c>
      <c r="AA265" s="23">
        <v>6590634.8200000003</v>
      </c>
      <c r="AB265" s="23"/>
      <c r="AC265" s="23"/>
      <c r="AD265" s="23">
        <v>6590634.8200000003</v>
      </c>
      <c r="AE265" s="5" t="s">
        <v>286</v>
      </c>
      <c r="AF265" s="30">
        <f t="shared" ref="AF265:AF327" si="8">AD265/AA265*100</f>
        <v>100</v>
      </c>
    </row>
    <row r="266" spans="1:32" ht="49.5" customHeight="1" x14ac:dyDescent="0.25">
      <c r="A266" s="14" t="s">
        <v>83</v>
      </c>
      <c r="B266" s="15" t="s">
        <v>194</v>
      </c>
      <c r="C266" s="15" t="s">
        <v>74</v>
      </c>
      <c r="D266" s="15" t="s">
        <v>76</v>
      </c>
      <c r="E266" s="15" t="s">
        <v>288</v>
      </c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6"/>
      <c r="W266" s="16"/>
      <c r="X266" s="16"/>
      <c r="Y266" s="16"/>
      <c r="Z266" s="14" t="s">
        <v>83</v>
      </c>
      <c r="AA266" s="23">
        <v>6526453</v>
      </c>
      <c r="AB266" s="23"/>
      <c r="AC266" s="23"/>
      <c r="AD266" s="23">
        <v>6526453</v>
      </c>
      <c r="AE266" s="5" t="s">
        <v>83</v>
      </c>
      <c r="AF266" s="30">
        <f t="shared" si="8"/>
        <v>100</v>
      </c>
    </row>
    <row r="267" spans="1:32" ht="49.5" customHeight="1" x14ac:dyDescent="0.25">
      <c r="A267" s="14" t="s">
        <v>71</v>
      </c>
      <c r="B267" s="15" t="s">
        <v>194</v>
      </c>
      <c r="C267" s="15" t="s">
        <v>74</v>
      </c>
      <c r="D267" s="15" t="s">
        <v>76</v>
      </c>
      <c r="E267" s="15" t="s">
        <v>288</v>
      </c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 t="s">
        <v>72</v>
      </c>
      <c r="U267" s="15"/>
      <c r="V267" s="16"/>
      <c r="W267" s="16"/>
      <c r="X267" s="16"/>
      <c r="Y267" s="16"/>
      <c r="Z267" s="14" t="s">
        <v>71</v>
      </c>
      <c r="AA267" s="23">
        <v>6526453</v>
      </c>
      <c r="AB267" s="23"/>
      <c r="AC267" s="23"/>
      <c r="AD267" s="23">
        <v>6526453</v>
      </c>
      <c r="AE267" s="6" t="s">
        <v>71</v>
      </c>
      <c r="AF267" s="30">
        <f t="shared" si="8"/>
        <v>100</v>
      </c>
    </row>
    <row r="268" spans="1:32" ht="99.2" customHeight="1" x14ac:dyDescent="0.25">
      <c r="A268" s="14" t="s">
        <v>289</v>
      </c>
      <c r="B268" s="15" t="s">
        <v>194</v>
      </c>
      <c r="C268" s="15" t="s">
        <v>74</v>
      </c>
      <c r="D268" s="15" t="s">
        <v>76</v>
      </c>
      <c r="E268" s="15" t="s">
        <v>290</v>
      </c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6"/>
      <c r="W268" s="16"/>
      <c r="X268" s="16"/>
      <c r="Y268" s="16"/>
      <c r="Z268" s="14" t="s">
        <v>289</v>
      </c>
      <c r="AA268" s="23">
        <v>64181.82</v>
      </c>
      <c r="AB268" s="23"/>
      <c r="AC268" s="23"/>
      <c r="AD268" s="23">
        <v>64181.82</v>
      </c>
      <c r="AE268" s="5" t="s">
        <v>289</v>
      </c>
      <c r="AF268" s="30">
        <f t="shared" si="8"/>
        <v>100</v>
      </c>
    </row>
    <row r="269" spans="1:32" ht="49.5" customHeight="1" x14ac:dyDescent="0.25">
      <c r="A269" s="14" t="s">
        <v>71</v>
      </c>
      <c r="B269" s="15" t="s">
        <v>194</v>
      </c>
      <c r="C269" s="15" t="s">
        <v>74</v>
      </c>
      <c r="D269" s="15" t="s">
        <v>76</v>
      </c>
      <c r="E269" s="15" t="s">
        <v>290</v>
      </c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 t="s">
        <v>72</v>
      </c>
      <c r="U269" s="15"/>
      <c r="V269" s="16"/>
      <c r="W269" s="16"/>
      <c r="X269" s="16"/>
      <c r="Y269" s="16"/>
      <c r="Z269" s="14" t="s">
        <v>71</v>
      </c>
      <c r="AA269" s="23">
        <v>64181.82</v>
      </c>
      <c r="AB269" s="23"/>
      <c r="AC269" s="23"/>
      <c r="AD269" s="23">
        <v>64181.82</v>
      </c>
      <c r="AE269" s="6" t="s">
        <v>71</v>
      </c>
      <c r="AF269" s="30">
        <f t="shared" si="8"/>
        <v>100</v>
      </c>
    </row>
    <row r="270" spans="1:32" ht="66" customHeight="1" x14ac:dyDescent="0.25">
      <c r="A270" s="14" t="s">
        <v>291</v>
      </c>
      <c r="B270" s="15" t="s">
        <v>194</v>
      </c>
      <c r="C270" s="15" t="s">
        <v>74</v>
      </c>
      <c r="D270" s="15" t="s">
        <v>76</v>
      </c>
      <c r="E270" s="15" t="s">
        <v>292</v>
      </c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6"/>
      <c r="W270" s="16"/>
      <c r="X270" s="16"/>
      <c r="Y270" s="16"/>
      <c r="Z270" s="14" t="s">
        <v>291</v>
      </c>
      <c r="AA270" s="23">
        <v>31700</v>
      </c>
      <c r="AB270" s="23"/>
      <c r="AC270" s="23"/>
      <c r="AD270" s="23">
        <v>31700</v>
      </c>
      <c r="AE270" s="5" t="s">
        <v>291</v>
      </c>
      <c r="AF270" s="30">
        <f t="shared" si="8"/>
        <v>100</v>
      </c>
    </row>
    <row r="271" spans="1:32" ht="66" customHeight="1" x14ac:dyDescent="0.25">
      <c r="A271" s="14" t="s">
        <v>293</v>
      </c>
      <c r="B271" s="15" t="s">
        <v>194</v>
      </c>
      <c r="C271" s="15" t="s">
        <v>74</v>
      </c>
      <c r="D271" s="15" t="s">
        <v>76</v>
      </c>
      <c r="E271" s="15" t="s">
        <v>294</v>
      </c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6"/>
      <c r="W271" s="16"/>
      <c r="X271" s="16"/>
      <c r="Y271" s="16"/>
      <c r="Z271" s="14" t="s">
        <v>293</v>
      </c>
      <c r="AA271" s="23">
        <v>31700</v>
      </c>
      <c r="AB271" s="23"/>
      <c r="AC271" s="23"/>
      <c r="AD271" s="23">
        <v>31700</v>
      </c>
      <c r="AE271" s="5" t="s">
        <v>293</v>
      </c>
      <c r="AF271" s="30">
        <f t="shared" si="8"/>
        <v>100</v>
      </c>
    </row>
    <row r="272" spans="1:32" ht="33" customHeight="1" x14ac:dyDescent="0.25">
      <c r="A272" s="14" t="s">
        <v>278</v>
      </c>
      <c r="B272" s="15" t="s">
        <v>194</v>
      </c>
      <c r="C272" s="15" t="s">
        <v>74</v>
      </c>
      <c r="D272" s="15" t="s">
        <v>76</v>
      </c>
      <c r="E272" s="15" t="s">
        <v>295</v>
      </c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6"/>
      <c r="W272" s="16"/>
      <c r="X272" s="16"/>
      <c r="Y272" s="16"/>
      <c r="Z272" s="14" t="s">
        <v>278</v>
      </c>
      <c r="AA272" s="23">
        <v>31700</v>
      </c>
      <c r="AB272" s="23"/>
      <c r="AC272" s="23"/>
      <c r="AD272" s="23">
        <v>31700</v>
      </c>
      <c r="AE272" s="5" t="s">
        <v>278</v>
      </c>
      <c r="AF272" s="30">
        <f t="shared" si="8"/>
        <v>100</v>
      </c>
    </row>
    <row r="273" spans="1:32" ht="49.5" customHeight="1" x14ac:dyDescent="0.25">
      <c r="A273" s="14" t="s">
        <v>71</v>
      </c>
      <c r="B273" s="15" t="s">
        <v>194</v>
      </c>
      <c r="C273" s="15" t="s">
        <v>74</v>
      </c>
      <c r="D273" s="15" t="s">
        <v>76</v>
      </c>
      <c r="E273" s="15" t="s">
        <v>295</v>
      </c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 t="s">
        <v>72</v>
      </c>
      <c r="U273" s="15"/>
      <c r="V273" s="16"/>
      <c r="W273" s="16"/>
      <c r="X273" s="16"/>
      <c r="Y273" s="16"/>
      <c r="Z273" s="14" t="s">
        <v>71</v>
      </c>
      <c r="AA273" s="23">
        <v>31700</v>
      </c>
      <c r="AB273" s="23"/>
      <c r="AC273" s="23"/>
      <c r="AD273" s="23">
        <v>31700</v>
      </c>
      <c r="AE273" s="6" t="s">
        <v>71</v>
      </c>
      <c r="AF273" s="30">
        <f t="shared" si="8"/>
        <v>100</v>
      </c>
    </row>
    <row r="274" spans="1:32" ht="66" customHeight="1" x14ac:dyDescent="0.25">
      <c r="A274" s="14" t="s">
        <v>226</v>
      </c>
      <c r="B274" s="15" t="s">
        <v>194</v>
      </c>
      <c r="C274" s="15" t="s">
        <v>74</v>
      </c>
      <c r="D274" s="15" t="s">
        <v>76</v>
      </c>
      <c r="E274" s="15" t="s">
        <v>227</v>
      </c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6"/>
      <c r="W274" s="16"/>
      <c r="X274" s="16"/>
      <c r="Y274" s="16"/>
      <c r="Z274" s="14" t="s">
        <v>226</v>
      </c>
      <c r="AA274" s="23">
        <v>118000</v>
      </c>
      <c r="AB274" s="23"/>
      <c r="AC274" s="23"/>
      <c r="AD274" s="23">
        <v>118000</v>
      </c>
      <c r="AE274" s="5" t="s">
        <v>226</v>
      </c>
      <c r="AF274" s="30">
        <f t="shared" si="8"/>
        <v>100</v>
      </c>
    </row>
    <row r="275" spans="1:32" ht="132.19999999999999" customHeight="1" x14ac:dyDescent="0.25">
      <c r="A275" s="17" t="s">
        <v>228</v>
      </c>
      <c r="B275" s="15" t="s">
        <v>194</v>
      </c>
      <c r="C275" s="15" t="s">
        <v>74</v>
      </c>
      <c r="D275" s="15" t="s">
        <v>76</v>
      </c>
      <c r="E275" s="15" t="s">
        <v>229</v>
      </c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6"/>
      <c r="W275" s="16"/>
      <c r="X275" s="16"/>
      <c r="Y275" s="16"/>
      <c r="Z275" s="17" t="s">
        <v>228</v>
      </c>
      <c r="AA275" s="23">
        <v>118000</v>
      </c>
      <c r="AB275" s="23"/>
      <c r="AC275" s="23"/>
      <c r="AD275" s="23">
        <v>118000</v>
      </c>
      <c r="AE275" s="7" t="s">
        <v>228</v>
      </c>
      <c r="AF275" s="30">
        <f t="shared" si="8"/>
        <v>100</v>
      </c>
    </row>
    <row r="276" spans="1:32" ht="49.5" customHeight="1" x14ac:dyDescent="0.25">
      <c r="A276" s="14" t="s">
        <v>83</v>
      </c>
      <c r="B276" s="15" t="s">
        <v>194</v>
      </c>
      <c r="C276" s="15" t="s">
        <v>74</v>
      </c>
      <c r="D276" s="15" t="s">
        <v>76</v>
      </c>
      <c r="E276" s="15" t="s">
        <v>296</v>
      </c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6"/>
      <c r="W276" s="16"/>
      <c r="X276" s="16"/>
      <c r="Y276" s="16"/>
      <c r="Z276" s="14" t="s">
        <v>83</v>
      </c>
      <c r="AA276" s="23">
        <v>118000</v>
      </c>
      <c r="AB276" s="23"/>
      <c r="AC276" s="23"/>
      <c r="AD276" s="23">
        <v>118000</v>
      </c>
      <c r="AE276" s="5" t="s">
        <v>83</v>
      </c>
      <c r="AF276" s="30">
        <f t="shared" si="8"/>
        <v>100</v>
      </c>
    </row>
    <row r="277" spans="1:32" ht="49.5" customHeight="1" x14ac:dyDescent="0.25">
      <c r="A277" s="14" t="s">
        <v>71</v>
      </c>
      <c r="B277" s="15" t="s">
        <v>194</v>
      </c>
      <c r="C277" s="15" t="s">
        <v>74</v>
      </c>
      <c r="D277" s="15" t="s">
        <v>76</v>
      </c>
      <c r="E277" s="15" t="s">
        <v>296</v>
      </c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 t="s">
        <v>72</v>
      </c>
      <c r="U277" s="15"/>
      <c r="V277" s="16"/>
      <c r="W277" s="16"/>
      <c r="X277" s="16"/>
      <c r="Y277" s="16"/>
      <c r="Z277" s="14" t="s">
        <v>71</v>
      </c>
      <c r="AA277" s="23">
        <v>118000</v>
      </c>
      <c r="AB277" s="23"/>
      <c r="AC277" s="23"/>
      <c r="AD277" s="23">
        <v>118000</v>
      </c>
      <c r="AE277" s="6" t="s">
        <v>71</v>
      </c>
      <c r="AF277" s="30">
        <f t="shared" si="8"/>
        <v>100</v>
      </c>
    </row>
    <row r="278" spans="1:32" ht="16.5" customHeight="1" x14ac:dyDescent="0.25">
      <c r="A278" s="11" t="s">
        <v>297</v>
      </c>
      <c r="B278" s="12" t="s">
        <v>194</v>
      </c>
      <c r="C278" s="12" t="s">
        <v>74</v>
      </c>
      <c r="D278" s="12" t="s">
        <v>74</v>
      </c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3"/>
      <c r="W278" s="13"/>
      <c r="X278" s="13"/>
      <c r="Y278" s="13"/>
      <c r="Z278" s="11" t="s">
        <v>297</v>
      </c>
      <c r="AA278" s="22">
        <v>1948500</v>
      </c>
      <c r="AB278" s="22"/>
      <c r="AC278" s="22"/>
      <c r="AD278" s="22">
        <f>AD279</f>
        <v>1826384.6</v>
      </c>
      <c r="AE278" s="4" t="s">
        <v>297</v>
      </c>
      <c r="AF278" s="28">
        <f t="shared" si="8"/>
        <v>93.732850910957154</v>
      </c>
    </row>
    <row r="279" spans="1:32" ht="49.5" customHeight="1" x14ac:dyDescent="0.25">
      <c r="A279" s="14" t="s">
        <v>212</v>
      </c>
      <c r="B279" s="15" t="s">
        <v>194</v>
      </c>
      <c r="C279" s="15" t="s">
        <v>74</v>
      </c>
      <c r="D279" s="15" t="s">
        <v>74</v>
      </c>
      <c r="E279" s="15" t="s">
        <v>213</v>
      </c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6"/>
      <c r="W279" s="16"/>
      <c r="X279" s="16"/>
      <c r="Y279" s="16"/>
      <c r="Z279" s="14" t="s">
        <v>212</v>
      </c>
      <c r="AA279" s="23">
        <v>1948500</v>
      </c>
      <c r="AB279" s="23"/>
      <c r="AC279" s="23"/>
      <c r="AD279" s="23">
        <f>AD280</f>
        <v>1826384.6</v>
      </c>
      <c r="AE279" s="5" t="s">
        <v>212</v>
      </c>
      <c r="AF279" s="30">
        <f t="shared" si="8"/>
        <v>93.732850910957154</v>
      </c>
    </row>
    <row r="280" spans="1:32" ht="49.5" customHeight="1" x14ac:dyDescent="0.25">
      <c r="A280" s="14" t="s">
        <v>274</v>
      </c>
      <c r="B280" s="15" t="s">
        <v>194</v>
      </c>
      <c r="C280" s="15" t="s">
        <v>74</v>
      </c>
      <c r="D280" s="15" t="s">
        <v>74</v>
      </c>
      <c r="E280" s="15" t="s">
        <v>275</v>
      </c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6"/>
      <c r="W280" s="16"/>
      <c r="X280" s="16"/>
      <c r="Y280" s="16"/>
      <c r="Z280" s="14" t="s">
        <v>274</v>
      </c>
      <c r="AA280" s="23">
        <v>1948500</v>
      </c>
      <c r="AB280" s="23"/>
      <c r="AC280" s="23"/>
      <c r="AD280" s="23">
        <f>AD281</f>
        <v>1826384.6</v>
      </c>
      <c r="AE280" s="5" t="s">
        <v>274</v>
      </c>
      <c r="AF280" s="30">
        <f t="shared" si="8"/>
        <v>93.732850910957154</v>
      </c>
    </row>
    <row r="281" spans="1:32" ht="16.5" customHeight="1" x14ac:dyDescent="0.25">
      <c r="A281" s="14" t="s">
        <v>298</v>
      </c>
      <c r="B281" s="15" t="s">
        <v>194</v>
      </c>
      <c r="C281" s="15" t="s">
        <v>74</v>
      </c>
      <c r="D281" s="15" t="s">
        <v>74</v>
      </c>
      <c r="E281" s="15" t="s">
        <v>299</v>
      </c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6"/>
      <c r="W281" s="16"/>
      <c r="X281" s="16"/>
      <c r="Y281" s="16"/>
      <c r="Z281" s="14" t="s">
        <v>298</v>
      </c>
      <c r="AA281" s="23">
        <v>1948500</v>
      </c>
      <c r="AB281" s="23"/>
      <c r="AC281" s="23"/>
      <c r="AD281" s="23">
        <f>AD282+AD286</f>
        <v>1826384.6</v>
      </c>
      <c r="AE281" s="5" t="s">
        <v>298</v>
      </c>
      <c r="AF281" s="30">
        <f t="shared" si="8"/>
        <v>93.732850910957154</v>
      </c>
    </row>
    <row r="282" spans="1:32" ht="33" customHeight="1" x14ac:dyDescent="0.25">
      <c r="A282" s="14" t="s">
        <v>300</v>
      </c>
      <c r="B282" s="15" t="s">
        <v>194</v>
      </c>
      <c r="C282" s="15" t="s">
        <v>74</v>
      </c>
      <c r="D282" s="15" t="s">
        <v>74</v>
      </c>
      <c r="E282" s="15" t="s">
        <v>301</v>
      </c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6"/>
      <c r="W282" s="16"/>
      <c r="X282" s="16"/>
      <c r="Y282" s="16"/>
      <c r="Z282" s="14" t="s">
        <v>300</v>
      </c>
      <c r="AA282" s="23">
        <v>1516000</v>
      </c>
      <c r="AB282" s="23"/>
      <c r="AC282" s="23"/>
      <c r="AD282" s="23">
        <f>AD283+AD284+AD285</f>
        <v>1393884.6</v>
      </c>
      <c r="AE282" s="5" t="s">
        <v>300</v>
      </c>
      <c r="AF282" s="30">
        <f t="shared" si="8"/>
        <v>91.944894459102912</v>
      </c>
    </row>
    <row r="283" spans="1:32" ht="33" customHeight="1" x14ac:dyDescent="0.25">
      <c r="A283" s="14" t="s">
        <v>302</v>
      </c>
      <c r="B283" s="15" t="s">
        <v>194</v>
      </c>
      <c r="C283" s="15" t="s">
        <v>74</v>
      </c>
      <c r="D283" s="15" t="s">
        <v>74</v>
      </c>
      <c r="E283" s="15" t="s">
        <v>301</v>
      </c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 t="s">
        <v>303</v>
      </c>
      <c r="U283" s="15"/>
      <c r="V283" s="16"/>
      <c r="W283" s="16"/>
      <c r="X283" s="16"/>
      <c r="Y283" s="16"/>
      <c r="Z283" s="14" t="s">
        <v>302</v>
      </c>
      <c r="AA283" s="23">
        <v>236000</v>
      </c>
      <c r="AB283" s="23"/>
      <c r="AC283" s="23"/>
      <c r="AD283" s="23">
        <v>114483.6</v>
      </c>
      <c r="AE283" s="6" t="s">
        <v>302</v>
      </c>
      <c r="AF283" s="30">
        <f t="shared" si="8"/>
        <v>48.510000000000005</v>
      </c>
    </row>
    <row r="284" spans="1:32" ht="49.5" customHeight="1" x14ac:dyDescent="0.25">
      <c r="A284" s="14" t="s">
        <v>71</v>
      </c>
      <c r="B284" s="15" t="s">
        <v>194</v>
      </c>
      <c r="C284" s="15" t="s">
        <v>74</v>
      </c>
      <c r="D284" s="15" t="s">
        <v>74</v>
      </c>
      <c r="E284" s="15" t="s">
        <v>301</v>
      </c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 t="s">
        <v>72</v>
      </c>
      <c r="U284" s="15"/>
      <c r="V284" s="16"/>
      <c r="W284" s="16"/>
      <c r="X284" s="16"/>
      <c r="Y284" s="16"/>
      <c r="Z284" s="14" t="s">
        <v>71</v>
      </c>
      <c r="AA284" s="23">
        <v>915135</v>
      </c>
      <c r="AB284" s="23"/>
      <c r="AC284" s="23"/>
      <c r="AD284" s="23">
        <v>915135</v>
      </c>
      <c r="AE284" s="6" t="s">
        <v>71</v>
      </c>
      <c r="AF284" s="30">
        <f t="shared" si="8"/>
        <v>100</v>
      </c>
    </row>
    <row r="285" spans="1:32" ht="16.5" customHeight="1" x14ac:dyDescent="0.25">
      <c r="A285" s="14" t="s">
        <v>36</v>
      </c>
      <c r="B285" s="15" t="s">
        <v>194</v>
      </c>
      <c r="C285" s="15" t="s">
        <v>74</v>
      </c>
      <c r="D285" s="15" t="s">
        <v>74</v>
      </c>
      <c r="E285" s="15" t="s">
        <v>301</v>
      </c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 t="s">
        <v>37</v>
      </c>
      <c r="U285" s="15"/>
      <c r="V285" s="16"/>
      <c r="W285" s="16"/>
      <c r="X285" s="16"/>
      <c r="Y285" s="16"/>
      <c r="Z285" s="14" t="s">
        <v>36</v>
      </c>
      <c r="AA285" s="23">
        <v>364865</v>
      </c>
      <c r="AB285" s="23"/>
      <c r="AC285" s="23"/>
      <c r="AD285" s="23">
        <v>364266</v>
      </c>
      <c r="AE285" s="6" t="s">
        <v>36</v>
      </c>
      <c r="AF285" s="30">
        <f t="shared" si="8"/>
        <v>99.835829690433457</v>
      </c>
    </row>
    <row r="286" spans="1:32" ht="148.69999999999999" customHeight="1" x14ac:dyDescent="0.25">
      <c r="A286" s="17" t="s">
        <v>304</v>
      </c>
      <c r="B286" s="15" t="s">
        <v>194</v>
      </c>
      <c r="C286" s="15" t="s">
        <v>74</v>
      </c>
      <c r="D286" s="15" t="s">
        <v>74</v>
      </c>
      <c r="E286" s="15" t="s">
        <v>305</v>
      </c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6"/>
      <c r="W286" s="16"/>
      <c r="X286" s="16"/>
      <c r="Y286" s="16"/>
      <c r="Z286" s="17" t="s">
        <v>304</v>
      </c>
      <c r="AA286" s="23">
        <v>432500</v>
      </c>
      <c r="AB286" s="23"/>
      <c r="AC286" s="23"/>
      <c r="AD286" s="23">
        <v>432500</v>
      </c>
      <c r="AE286" s="7" t="s">
        <v>304</v>
      </c>
      <c r="AF286" s="30">
        <f t="shared" si="8"/>
        <v>100</v>
      </c>
    </row>
    <row r="287" spans="1:32" ht="49.5" customHeight="1" x14ac:dyDescent="0.25">
      <c r="A287" s="14" t="s">
        <v>28</v>
      </c>
      <c r="B287" s="15" t="s">
        <v>194</v>
      </c>
      <c r="C287" s="15" t="s">
        <v>74</v>
      </c>
      <c r="D287" s="15" t="s">
        <v>74</v>
      </c>
      <c r="E287" s="15" t="s">
        <v>305</v>
      </c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 t="s">
        <v>29</v>
      </c>
      <c r="U287" s="15"/>
      <c r="V287" s="16"/>
      <c r="W287" s="16"/>
      <c r="X287" s="16"/>
      <c r="Y287" s="16"/>
      <c r="Z287" s="14" t="s">
        <v>28</v>
      </c>
      <c r="AA287" s="23">
        <v>20577.2</v>
      </c>
      <c r="AB287" s="23"/>
      <c r="AC287" s="23"/>
      <c r="AD287" s="23">
        <v>20577.2</v>
      </c>
      <c r="AE287" s="6" t="s">
        <v>28</v>
      </c>
      <c r="AF287" s="30">
        <f t="shared" si="8"/>
        <v>100</v>
      </c>
    </row>
    <row r="288" spans="1:32" ht="33" customHeight="1" x14ac:dyDescent="0.25">
      <c r="A288" s="14" t="s">
        <v>302</v>
      </c>
      <c r="B288" s="15" t="s">
        <v>194</v>
      </c>
      <c r="C288" s="15" t="s">
        <v>74</v>
      </c>
      <c r="D288" s="15" t="s">
        <v>74</v>
      </c>
      <c r="E288" s="15" t="s">
        <v>305</v>
      </c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 t="s">
        <v>303</v>
      </c>
      <c r="U288" s="15"/>
      <c r="V288" s="16"/>
      <c r="W288" s="16"/>
      <c r="X288" s="16"/>
      <c r="Y288" s="16"/>
      <c r="Z288" s="14" t="s">
        <v>302</v>
      </c>
      <c r="AA288" s="23">
        <v>46301.4</v>
      </c>
      <c r="AB288" s="23"/>
      <c r="AC288" s="23"/>
      <c r="AD288" s="23">
        <v>46301.4</v>
      </c>
      <c r="AE288" s="6" t="s">
        <v>302</v>
      </c>
      <c r="AF288" s="30">
        <f t="shared" si="8"/>
        <v>100</v>
      </c>
    </row>
    <row r="289" spans="1:32" ht="16.5" customHeight="1" x14ac:dyDescent="0.25">
      <c r="A289" s="14" t="s">
        <v>36</v>
      </c>
      <c r="B289" s="15" t="s">
        <v>194</v>
      </c>
      <c r="C289" s="15" t="s">
        <v>74</v>
      </c>
      <c r="D289" s="15" t="s">
        <v>74</v>
      </c>
      <c r="E289" s="15" t="s">
        <v>305</v>
      </c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 t="s">
        <v>37</v>
      </c>
      <c r="U289" s="15"/>
      <c r="V289" s="16"/>
      <c r="W289" s="16"/>
      <c r="X289" s="16"/>
      <c r="Y289" s="16"/>
      <c r="Z289" s="14" t="s">
        <v>36</v>
      </c>
      <c r="AA289" s="23">
        <v>365621.4</v>
      </c>
      <c r="AB289" s="23"/>
      <c r="AC289" s="23"/>
      <c r="AD289" s="23">
        <v>365621.4</v>
      </c>
      <c r="AE289" s="6" t="s">
        <v>36</v>
      </c>
      <c r="AF289" s="30">
        <f t="shared" si="8"/>
        <v>100</v>
      </c>
    </row>
    <row r="290" spans="1:32" ht="16.5" customHeight="1" x14ac:dyDescent="0.25">
      <c r="A290" s="11" t="s">
        <v>306</v>
      </c>
      <c r="B290" s="12" t="s">
        <v>194</v>
      </c>
      <c r="C290" s="12" t="s">
        <v>74</v>
      </c>
      <c r="D290" s="12" t="s">
        <v>307</v>
      </c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3"/>
      <c r="W290" s="13"/>
      <c r="X290" s="13"/>
      <c r="Y290" s="13"/>
      <c r="Z290" s="11" t="s">
        <v>306</v>
      </c>
      <c r="AA290" s="22">
        <v>34589258.789999999</v>
      </c>
      <c r="AB290" s="22"/>
      <c r="AC290" s="22"/>
      <c r="AD290" s="22">
        <f>AD291+AD320+AD325+AD331</f>
        <v>33625248.590000004</v>
      </c>
      <c r="AE290" s="4" t="s">
        <v>306</v>
      </c>
      <c r="AF290" s="28">
        <f t="shared" si="8"/>
        <v>97.212978150665961</v>
      </c>
    </row>
    <row r="291" spans="1:32" ht="49.5" customHeight="1" x14ac:dyDescent="0.25">
      <c r="A291" s="14" t="s">
        <v>212</v>
      </c>
      <c r="B291" s="15" t="s">
        <v>194</v>
      </c>
      <c r="C291" s="15" t="s">
        <v>74</v>
      </c>
      <c r="D291" s="15" t="s">
        <v>307</v>
      </c>
      <c r="E291" s="15" t="s">
        <v>213</v>
      </c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6"/>
      <c r="W291" s="16"/>
      <c r="X291" s="16"/>
      <c r="Y291" s="16"/>
      <c r="Z291" s="14" t="s">
        <v>212</v>
      </c>
      <c r="AA291" s="23">
        <v>33571882.789999999</v>
      </c>
      <c r="AB291" s="23"/>
      <c r="AC291" s="23"/>
      <c r="AD291" s="23">
        <f>AD292+AD296</f>
        <v>32617872.59</v>
      </c>
      <c r="AE291" s="5" t="s">
        <v>212</v>
      </c>
      <c r="AF291" s="30">
        <f t="shared" si="8"/>
        <v>97.158305937240527</v>
      </c>
    </row>
    <row r="292" spans="1:32" ht="66" customHeight="1" x14ac:dyDescent="0.25">
      <c r="A292" s="14" t="s">
        <v>226</v>
      </c>
      <c r="B292" s="15" t="s">
        <v>194</v>
      </c>
      <c r="C292" s="15" t="s">
        <v>74</v>
      </c>
      <c r="D292" s="15" t="s">
        <v>307</v>
      </c>
      <c r="E292" s="15" t="s">
        <v>227</v>
      </c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6"/>
      <c r="W292" s="16"/>
      <c r="X292" s="16"/>
      <c r="Y292" s="16"/>
      <c r="Z292" s="14" t="s">
        <v>226</v>
      </c>
      <c r="AA292" s="23">
        <v>235790</v>
      </c>
      <c r="AB292" s="23"/>
      <c r="AC292" s="23"/>
      <c r="AD292" s="23">
        <f>AD293</f>
        <v>234491</v>
      </c>
      <c r="AE292" s="5" t="s">
        <v>226</v>
      </c>
      <c r="AF292" s="30">
        <f t="shared" si="8"/>
        <v>99.449086051147205</v>
      </c>
    </row>
    <row r="293" spans="1:32" ht="66" customHeight="1" x14ac:dyDescent="0.25">
      <c r="A293" s="14" t="s">
        <v>233</v>
      </c>
      <c r="B293" s="15" t="s">
        <v>194</v>
      </c>
      <c r="C293" s="15" t="s">
        <v>74</v>
      </c>
      <c r="D293" s="15" t="s">
        <v>307</v>
      </c>
      <c r="E293" s="15" t="s">
        <v>234</v>
      </c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6"/>
      <c r="W293" s="16"/>
      <c r="X293" s="16"/>
      <c r="Y293" s="16"/>
      <c r="Z293" s="14" t="s">
        <v>233</v>
      </c>
      <c r="AA293" s="23">
        <v>235790</v>
      </c>
      <c r="AB293" s="23"/>
      <c r="AC293" s="23"/>
      <c r="AD293" s="23">
        <f>AD294</f>
        <v>234491</v>
      </c>
      <c r="AE293" s="5" t="s">
        <v>233</v>
      </c>
      <c r="AF293" s="30">
        <f t="shared" si="8"/>
        <v>99.449086051147205</v>
      </c>
    </row>
    <row r="294" spans="1:32" ht="49.5" customHeight="1" x14ac:dyDescent="0.25">
      <c r="A294" s="14" t="s">
        <v>235</v>
      </c>
      <c r="B294" s="15" t="s">
        <v>194</v>
      </c>
      <c r="C294" s="15" t="s">
        <v>74</v>
      </c>
      <c r="D294" s="15" t="s">
        <v>307</v>
      </c>
      <c r="E294" s="15" t="s">
        <v>236</v>
      </c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6"/>
      <c r="W294" s="16"/>
      <c r="X294" s="16"/>
      <c r="Y294" s="16"/>
      <c r="Z294" s="14" t="s">
        <v>235</v>
      </c>
      <c r="AA294" s="23">
        <v>235790</v>
      </c>
      <c r="AB294" s="23"/>
      <c r="AC294" s="23"/>
      <c r="AD294" s="23">
        <f>AD295</f>
        <v>234491</v>
      </c>
      <c r="AE294" s="5" t="s">
        <v>235</v>
      </c>
      <c r="AF294" s="30">
        <f t="shared" si="8"/>
        <v>99.449086051147205</v>
      </c>
    </row>
    <row r="295" spans="1:32" ht="49.5" customHeight="1" x14ac:dyDescent="0.25">
      <c r="A295" s="14" t="s">
        <v>28</v>
      </c>
      <c r="B295" s="15" t="s">
        <v>194</v>
      </c>
      <c r="C295" s="15" t="s">
        <v>74</v>
      </c>
      <c r="D295" s="15" t="s">
        <v>307</v>
      </c>
      <c r="E295" s="15" t="s">
        <v>236</v>
      </c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 t="s">
        <v>29</v>
      </c>
      <c r="U295" s="15"/>
      <c r="V295" s="16"/>
      <c r="W295" s="16"/>
      <c r="X295" s="16"/>
      <c r="Y295" s="16"/>
      <c r="Z295" s="14" t="s">
        <v>28</v>
      </c>
      <c r="AA295" s="23">
        <v>235790</v>
      </c>
      <c r="AB295" s="23"/>
      <c r="AC295" s="23"/>
      <c r="AD295" s="23">
        <v>234491</v>
      </c>
      <c r="AE295" s="6" t="s">
        <v>28</v>
      </c>
      <c r="AF295" s="30">
        <f t="shared" si="8"/>
        <v>99.449086051147205</v>
      </c>
    </row>
    <row r="296" spans="1:32" ht="33" customHeight="1" x14ac:dyDescent="0.25">
      <c r="A296" s="14" t="s">
        <v>30</v>
      </c>
      <c r="B296" s="15" t="s">
        <v>194</v>
      </c>
      <c r="C296" s="15" t="s">
        <v>74</v>
      </c>
      <c r="D296" s="15" t="s">
        <v>307</v>
      </c>
      <c r="E296" s="15" t="s">
        <v>308</v>
      </c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6"/>
      <c r="W296" s="16"/>
      <c r="X296" s="16"/>
      <c r="Y296" s="16"/>
      <c r="Z296" s="14" t="s">
        <v>30</v>
      </c>
      <c r="AA296" s="23">
        <v>33336092.789999999</v>
      </c>
      <c r="AB296" s="23"/>
      <c r="AC296" s="23"/>
      <c r="AD296" s="23">
        <f>AD297+AD309</f>
        <v>32383381.59</v>
      </c>
      <c r="AE296" s="5" t="s">
        <v>30</v>
      </c>
      <c r="AF296" s="30">
        <f t="shared" si="8"/>
        <v>97.142102987288936</v>
      </c>
    </row>
    <row r="297" spans="1:32" ht="16.5" customHeight="1" x14ac:dyDescent="0.25">
      <c r="A297" s="14" t="s">
        <v>185</v>
      </c>
      <c r="B297" s="15" t="s">
        <v>194</v>
      </c>
      <c r="C297" s="15" t="s">
        <v>74</v>
      </c>
      <c r="D297" s="15" t="s">
        <v>307</v>
      </c>
      <c r="E297" s="15" t="s">
        <v>309</v>
      </c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6"/>
      <c r="W297" s="16"/>
      <c r="X297" s="16"/>
      <c r="Y297" s="16"/>
      <c r="Z297" s="14" t="s">
        <v>185</v>
      </c>
      <c r="AA297" s="23">
        <v>2879572.35</v>
      </c>
      <c r="AB297" s="23"/>
      <c r="AC297" s="23"/>
      <c r="AD297" s="23">
        <f>AD298+AD301+AD303+AD306</f>
        <v>2654576.7000000002</v>
      </c>
      <c r="AE297" s="5" t="s">
        <v>185</v>
      </c>
      <c r="AF297" s="30">
        <f t="shared" si="8"/>
        <v>92.186490816943717</v>
      </c>
    </row>
    <row r="298" spans="1:32" ht="33" customHeight="1" x14ac:dyDescent="0.25">
      <c r="A298" s="14" t="s">
        <v>34</v>
      </c>
      <c r="B298" s="15" t="s">
        <v>194</v>
      </c>
      <c r="C298" s="15" t="s">
        <v>74</v>
      </c>
      <c r="D298" s="15" t="s">
        <v>307</v>
      </c>
      <c r="E298" s="15" t="s">
        <v>310</v>
      </c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6"/>
      <c r="W298" s="16"/>
      <c r="X298" s="16"/>
      <c r="Y298" s="16"/>
      <c r="Z298" s="14" t="s">
        <v>34</v>
      </c>
      <c r="AA298" s="23">
        <v>1757222.35</v>
      </c>
      <c r="AB298" s="23"/>
      <c r="AC298" s="23"/>
      <c r="AD298" s="23">
        <f>AD299+AD300</f>
        <v>1754361.01</v>
      </c>
      <c r="AE298" s="5" t="s">
        <v>34</v>
      </c>
      <c r="AF298" s="30">
        <f t="shared" si="8"/>
        <v>99.837166878739055</v>
      </c>
    </row>
    <row r="299" spans="1:32" ht="99.2" customHeight="1" x14ac:dyDescent="0.25">
      <c r="A299" s="14" t="s">
        <v>26</v>
      </c>
      <c r="B299" s="15" t="s">
        <v>194</v>
      </c>
      <c r="C299" s="15" t="s">
        <v>74</v>
      </c>
      <c r="D299" s="15" t="s">
        <v>307</v>
      </c>
      <c r="E299" s="15" t="s">
        <v>310</v>
      </c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 t="s">
        <v>27</v>
      </c>
      <c r="U299" s="15"/>
      <c r="V299" s="16"/>
      <c r="W299" s="16"/>
      <c r="X299" s="16"/>
      <c r="Y299" s="16"/>
      <c r="Z299" s="14" t="s">
        <v>26</v>
      </c>
      <c r="AA299" s="23">
        <v>1727696.35</v>
      </c>
      <c r="AB299" s="23"/>
      <c r="AC299" s="23"/>
      <c r="AD299" s="23">
        <v>1727696.35</v>
      </c>
      <c r="AE299" s="6" t="s">
        <v>26</v>
      </c>
      <c r="AF299" s="30">
        <f t="shared" si="8"/>
        <v>100</v>
      </c>
    </row>
    <row r="300" spans="1:32" ht="49.5" customHeight="1" x14ac:dyDescent="0.25">
      <c r="A300" s="14" t="s">
        <v>28</v>
      </c>
      <c r="B300" s="15" t="s">
        <v>194</v>
      </c>
      <c r="C300" s="15" t="s">
        <v>74</v>
      </c>
      <c r="D300" s="15" t="s">
        <v>307</v>
      </c>
      <c r="E300" s="15" t="s">
        <v>310</v>
      </c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 t="s">
        <v>29</v>
      </c>
      <c r="U300" s="15"/>
      <c r="V300" s="16"/>
      <c r="W300" s="16"/>
      <c r="X300" s="16"/>
      <c r="Y300" s="16"/>
      <c r="Z300" s="14" t="s">
        <v>28</v>
      </c>
      <c r="AA300" s="23">
        <v>29526</v>
      </c>
      <c r="AB300" s="23"/>
      <c r="AC300" s="23"/>
      <c r="AD300" s="23">
        <v>26664.66</v>
      </c>
      <c r="AE300" s="6" t="s">
        <v>28</v>
      </c>
      <c r="AF300" s="30">
        <f t="shared" si="8"/>
        <v>90.309083519609828</v>
      </c>
    </row>
    <row r="301" spans="1:32" ht="115.7" customHeight="1" x14ac:dyDescent="0.25">
      <c r="A301" s="14" t="s">
        <v>38</v>
      </c>
      <c r="B301" s="15" t="s">
        <v>194</v>
      </c>
      <c r="C301" s="15" t="s">
        <v>74</v>
      </c>
      <c r="D301" s="15" t="s">
        <v>307</v>
      </c>
      <c r="E301" s="15" t="s">
        <v>311</v>
      </c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6"/>
      <c r="W301" s="16"/>
      <c r="X301" s="16"/>
      <c r="Y301" s="16"/>
      <c r="Z301" s="14" t="s">
        <v>38</v>
      </c>
      <c r="AA301" s="23">
        <v>32550</v>
      </c>
      <c r="AB301" s="23"/>
      <c r="AC301" s="23"/>
      <c r="AD301" s="23">
        <v>32550</v>
      </c>
      <c r="AE301" s="5" t="s">
        <v>38</v>
      </c>
      <c r="AF301" s="30">
        <f t="shared" si="8"/>
        <v>100</v>
      </c>
    </row>
    <row r="302" spans="1:32" ht="99.2" customHeight="1" x14ac:dyDescent="0.25">
      <c r="A302" s="14" t="s">
        <v>26</v>
      </c>
      <c r="B302" s="15" t="s">
        <v>194</v>
      </c>
      <c r="C302" s="15" t="s">
        <v>74</v>
      </c>
      <c r="D302" s="15" t="s">
        <v>307</v>
      </c>
      <c r="E302" s="15" t="s">
        <v>311</v>
      </c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 t="s">
        <v>27</v>
      </c>
      <c r="U302" s="15"/>
      <c r="V302" s="16"/>
      <c r="W302" s="16"/>
      <c r="X302" s="16"/>
      <c r="Y302" s="16"/>
      <c r="Z302" s="14" t="s">
        <v>26</v>
      </c>
      <c r="AA302" s="23">
        <v>32550</v>
      </c>
      <c r="AB302" s="23"/>
      <c r="AC302" s="23"/>
      <c r="AD302" s="23">
        <v>32550</v>
      </c>
      <c r="AE302" s="6" t="s">
        <v>26</v>
      </c>
      <c r="AF302" s="30">
        <f t="shared" si="8"/>
        <v>100</v>
      </c>
    </row>
    <row r="303" spans="1:32" ht="214.7" customHeight="1" x14ac:dyDescent="0.25">
      <c r="A303" s="17" t="s">
        <v>312</v>
      </c>
      <c r="B303" s="15" t="s">
        <v>194</v>
      </c>
      <c r="C303" s="15" t="s">
        <v>74</v>
      </c>
      <c r="D303" s="15" t="s">
        <v>307</v>
      </c>
      <c r="E303" s="15" t="s">
        <v>313</v>
      </c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6"/>
      <c r="W303" s="16"/>
      <c r="X303" s="16"/>
      <c r="Y303" s="16"/>
      <c r="Z303" s="17" t="s">
        <v>312</v>
      </c>
      <c r="AA303" s="23">
        <v>640000</v>
      </c>
      <c r="AB303" s="23"/>
      <c r="AC303" s="23"/>
      <c r="AD303" s="23">
        <f>AD304+AD305</f>
        <v>440515.9</v>
      </c>
      <c r="AE303" s="7" t="s">
        <v>312</v>
      </c>
      <c r="AF303" s="30">
        <f t="shared" si="8"/>
        <v>68.830609375000009</v>
      </c>
    </row>
    <row r="304" spans="1:32" ht="99.2" customHeight="1" x14ac:dyDescent="0.25">
      <c r="A304" s="14" t="s">
        <v>26</v>
      </c>
      <c r="B304" s="15" t="s">
        <v>194</v>
      </c>
      <c r="C304" s="15" t="s">
        <v>74</v>
      </c>
      <c r="D304" s="15" t="s">
        <v>307</v>
      </c>
      <c r="E304" s="15" t="s">
        <v>313</v>
      </c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 t="s">
        <v>27</v>
      </c>
      <c r="U304" s="15"/>
      <c r="V304" s="16"/>
      <c r="W304" s="16"/>
      <c r="X304" s="16"/>
      <c r="Y304" s="16"/>
      <c r="Z304" s="14" t="s">
        <v>26</v>
      </c>
      <c r="AA304" s="23">
        <v>613600</v>
      </c>
      <c r="AB304" s="23"/>
      <c r="AC304" s="23"/>
      <c r="AD304" s="23">
        <v>422483.9</v>
      </c>
      <c r="AE304" s="6" t="s">
        <v>26</v>
      </c>
      <c r="AF304" s="30">
        <f t="shared" si="8"/>
        <v>68.853308344198183</v>
      </c>
    </row>
    <row r="305" spans="1:32" ht="49.5" customHeight="1" x14ac:dyDescent="0.25">
      <c r="A305" s="14" t="s">
        <v>28</v>
      </c>
      <c r="B305" s="15" t="s">
        <v>194</v>
      </c>
      <c r="C305" s="15" t="s">
        <v>74</v>
      </c>
      <c r="D305" s="15" t="s">
        <v>307</v>
      </c>
      <c r="E305" s="15" t="s">
        <v>313</v>
      </c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 t="s">
        <v>29</v>
      </c>
      <c r="U305" s="15"/>
      <c r="V305" s="16"/>
      <c r="W305" s="16"/>
      <c r="X305" s="16"/>
      <c r="Y305" s="16"/>
      <c r="Z305" s="14" t="s">
        <v>28</v>
      </c>
      <c r="AA305" s="23">
        <v>26400</v>
      </c>
      <c r="AB305" s="23"/>
      <c r="AC305" s="23"/>
      <c r="AD305" s="23">
        <v>18032</v>
      </c>
      <c r="AE305" s="6" t="s">
        <v>28</v>
      </c>
      <c r="AF305" s="30">
        <f t="shared" si="8"/>
        <v>68.303030303030297</v>
      </c>
    </row>
    <row r="306" spans="1:32" ht="99.2" customHeight="1" x14ac:dyDescent="0.25">
      <c r="A306" s="14" t="s">
        <v>314</v>
      </c>
      <c r="B306" s="15" t="s">
        <v>194</v>
      </c>
      <c r="C306" s="15" t="s">
        <v>74</v>
      </c>
      <c r="D306" s="15" t="s">
        <v>307</v>
      </c>
      <c r="E306" s="15" t="s">
        <v>315</v>
      </c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6"/>
      <c r="W306" s="16"/>
      <c r="X306" s="16"/>
      <c r="Y306" s="16"/>
      <c r="Z306" s="14" t="s">
        <v>314</v>
      </c>
      <c r="AA306" s="23">
        <v>449800</v>
      </c>
      <c r="AB306" s="23"/>
      <c r="AC306" s="23"/>
      <c r="AD306" s="23">
        <f>AD307+AD308</f>
        <v>427149.79000000004</v>
      </c>
      <c r="AE306" s="5" t="s">
        <v>314</v>
      </c>
      <c r="AF306" s="30">
        <f t="shared" si="8"/>
        <v>94.964381947532246</v>
      </c>
    </row>
    <row r="307" spans="1:32" ht="99.2" customHeight="1" x14ac:dyDescent="0.25">
      <c r="A307" s="14" t="s">
        <v>26</v>
      </c>
      <c r="B307" s="15" t="s">
        <v>194</v>
      </c>
      <c r="C307" s="15" t="s">
        <v>74</v>
      </c>
      <c r="D307" s="15" t="s">
        <v>307</v>
      </c>
      <c r="E307" s="15" t="s">
        <v>315</v>
      </c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 t="s">
        <v>27</v>
      </c>
      <c r="U307" s="15"/>
      <c r="V307" s="16"/>
      <c r="W307" s="16"/>
      <c r="X307" s="16"/>
      <c r="Y307" s="16"/>
      <c r="Z307" s="14" t="s">
        <v>26</v>
      </c>
      <c r="AA307" s="23">
        <v>417800</v>
      </c>
      <c r="AB307" s="23"/>
      <c r="AC307" s="23"/>
      <c r="AD307" s="23">
        <v>398567.2</v>
      </c>
      <c r="AE307" s="6" t="s">
        <v>26</v>
      </c>
      <c r="AF307" s="30">
        <f t="shared" si="8"/>
        <v>95.396649114408817</v>
      </c>
    </row>
    <row r="308" spans="1:32" ht="49.5" customHeight="1" x14ac:dyDescent="0.25">
      <c r="A308" s="14" t="s">
        <v>28</v>
      </c>
      <c r="B308" s="15" t="s">
        <v>194</v>
      </c>
      <c r="C308" s="15" t="s">
        <v>74</v>
      </c>
      <c r="D308" s="15" t="s">
        <v>307</v>
      </c>
      <c r="E308" s="15" t="s">
        <v>315</v>
      </c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 t="s">
        <v>29</v>
      </c>
      <c r="U308" s="15"/>
      <c r="V308" s="16"/>
      <c r="W308" s="16"/>
      <c r="X308" s="16"/>
      <c r="Y308" s="16"/>
      <c r="Z308" s="14" t="s">
        <v>28</v>
      </c>
      <c r="AA308" s="23">
        <v>32000</v>
      </c>
      <c r="AB308" s="23"/>
      <c r="AC308" s="23"/>
      <c r="AD308" s="23">
        <v>28582.59</v>
      </c>
      <c r="AE308" s="6" t="s">
        <v>28</v>
      </c>
      <c r="AF308" s="30">
        <f t="shared" si="8"/>
        <v>89.32059375</v>
      </c>
    </row>
    <row r="309" spans="1:32" ht="66" customHeight="1" x14ac:dyDescent="0.25">
      <c r="A309" s="14" t="s">
        <v>316</v>
      </c>
      <c r="B309" s="15" t="s">
        <v>194</v>
      </c>
      <c r="C309" s="15" t="s">
        <v>74</v>
      </c>
      <c r="D309" s="15" t="s">
        <v>307</v>
      </c>
      <c r="E309" s="15" t="s">
        <v>317</v>
      </c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6"/>
      <c r="W309" s="16"/>
      <c r="X309" s="16"/>
      <c r="Y309" s="16"/>
      <c r="Z309" s="14" t="s">
        <v>316</v>
      </c>
      <c r="AA309" s="23">
        <v>30456520.440000001</v>
      </c>
      <c r="AB309" s="23"/>
      <c r="AC309" s="23"/>
      <c r="AD309" s="23">
        <f>AD310+AD314+AD316+AD318</f>
        <v>29728804.890000001</v>
      </c>
      <c r="AE309" s="5" t="s">
        <v>316</v>
      </c>
      <c r="AF309" s="30">
        <f t="shared" si="8"/>
        <v>97.610641204291156</v>
      </c>
    </row>
    <row r="310" spans="1:32" ht="66" customHeight="1" x14ac:dyDescent="0.25">
      <c r="A310" s="14" t="s">
        <v>318</v>
      </c>
      <c r="B310" s="15" t="s">
        <v>194</v>
      </c>
      <c r="C310" s="15" t="s">
        <v>74</v>
      </c>
      <c r="D310" s="15" t="s">
        <v>307</v>
      </c>
      <c r="E310" s="15" t="s">
        <v>319</v>
      </c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6"/>
      <c r="W310" s="16"/>
      <c r="X310" s="16"/>
      <c r="Y310" s="16"/>
      <c r="Z310" s="14" t="s">
        <v>318</v>
      </c>
      <c r="AA310" s="23">
        <v>24201590.440000001</v>
      </c>
      <c r="AB310" s="23"/>
      <c r="AC310" s="23"/>
      <c r="AD310" s="23">
        <f>AD311+AD312+AD313</f>
        <v>24145574.670000002</v>
      </c>
      <c r="AE310" s="5" t="s">
        <v>318</v>
      </c>
      <c r="AF310" s="30">
        <f t="shared" si="8"/>
        <v>99.768545087402956</v>
      </c>
    </row>
    <row r="311" spans="1:32" ht="99.2" customHeight="1" x14ac:dyDescent="0.25">
      <c r="A311" s="14" t="s">
        <v>26</v>
      </c>
      <c r="B311" s="15" t="s">
        <v>194</v>
      </c>
      <c r="C311" s="15" t="s">
        <v>74</v>
      </c>
      <c r="D311" s="15" t="s">
        <v>307</v>
      </c>
      <c r="E311" s="15" t="s">
        <v>319</v>
      </c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 t="s">
        <v>27</v>
      </c>
      <c r="U311" s="15"/>
      <c r="V311" s="16"/>
      <c r="W311" s="16"/>
      <c r="X311" s="16"/>
      <c r="Y311" s="16"/>
      <c r="Z311" s="14" t="s">
        <v>26</v>
      </c>
      <c r="AA311" s="23">
        <v>21173772.510000002</v>
      </c>
      <c r="AB311" s="23"/>
      <c r="AC311" s="23"/>
      <c r="AD311" s="23">
        <v>21170158.16</v>
      </c>
      <c r="AE311" s="6" t="s">
        <v>26</v>
      </c>
      <c r="AF311" s="30">
        <f t="shared" si="8"/>
        <v>99.98293006124301</v>
      </c>
    </row>
    <row r="312" spans="1:32" ht="49.5" customHeight="1" x14ac:dyDescent="0.25">
      <c r="A312" s="14" t="s">
        <v>28</v>
      </c>
      <c r="B312" s="15" t="s">
        <v>194</v>
      </c>
      <c r="C312" s="15" t="s">
        <v>74</v>
      </c>
      <c r="D312" s="15" t="s">
        <v>307</v>
      </c>
      <c r="E312" s="15" t="s">
        <v>319</v>
      </c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 t="s">
        <v>29</v>
      </c>
      <c r="U312" s="15"/>
      <c r="V312" s="16"/>
      <c r="W312" s="16"/>
      <c r="X312" s="16"/>
      <c r="Y312" s="16"/>
      <c r="Z312" s="14" t="s">
        <v>28</v>
      </c>
      <c r="AA312" s="23">
        <v>2947154.99</v>
      </c>
      <c r="AB312" s="23"/>
      <c r="AC312" s="23"/>
      <c r="AD312" s="23">
        <v>2897603.57</v>
      </c>
      <c r="AE312" s="6" t="s">
        <v>28</v>
      </c>
      <c r="AF312" s="30">
        <f t="shared" si="8"/>
        <v>98.318669355085376</v>
      </c>
    </row>
    <row r="313" spans="1:32" ht="16.5" customHeight="1" x14ac:dyDescent="0.25">
      <c r="A313" s="14" t="s">
        <v>36</v>
      </c>
      <c r="B313" s="15" t="s">
        <v>194</v>
      </c>
      <c r="C313" s="15" t="s">
        <v>74</v>
      </c>
      <c r="D313" s="15" t="s">
        <v>307</v>
      </c>
      <c r="E313" s="15" t="s">
        <v>319</v>
      </c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 t="s">
        <v>37</v>
      </c>
      <c r="U313" s="15"/>
      <c r="V313" s="16"/>
      <c r="W313" s="16"/>
      <c r="X313" s="16"/>
      <c r="Y313" s="16"/>
      <c r="Z313" s="14" t="s">
        <v>36</v>
      </c>
      <c r="AA313" s="23">
        <v>80662.94</v>
      </c>
      <c r="AB313" s="23"/>
      <c r="AC313" s="23"/>
      <c r="AD313" s="23">
        <v>77812.94</v>
      </c>
      <c r="AE313" s="6" t="s">
        <v>36</v>
      </c>
      <c r="AF313" s="30">
        <f t="shared" si="8"/>
        <v>96.466778919786449</v>
      </c>
    </row>
    <row r="314" spans="1:32" ht="115.7" customHeight="1" x14ac:dyDescent="0.25">
      <c r="A314" s="14" t="s">
        <v>38</v>
      </c>
      <c r="B314" s="15" t="s">
        <v>194</v>
      </c>
      <c r="C314" s="15" t="s">
        <v>74</v>
      </c>
      <c r="D314" s="15" t="s">
        <v>307</v>
      </c>
      <c r="E314" s="15" t="s">
        <v>320</v>
      </c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6"/>
      <c r="W314" s="16"/>
      <c r="X314" s="16"/>
      <c r="Y314" s="16"/>
      <c r="Z314" s="14" t="s">
        <v>38</v>
      </c>
      <c r="AA314" s="23">
        <v>56000</v>
      </c>
      <c r="AB314" s="23"/>
      <c r="AC314" s="23"/>
      <c r="AD314" s="23">
        <v>56000</v>
      </c>
      <c r="AE314" s="5" t="s">
        <v>38</v>
      </c>
      <c r="AF314" s="30">
        <f t="shared" si="8"/>
        <v>100</v>
      </c>
    </row>
    <row r="315" spans="1:32" ht="49.5" customHeight="1" x14ac:dyDescent="0.25">
      <c r="A315" s="14" t="s">
        <v>28</v>
      </c>
      <c r="B315" s="15" t="s">
        <v>194</v>
      </c>
      <c r="C315" s="15" t="s">
        <v>74</v>
      </c>
      <c r="D315" s="15" t="s">
        <v>307</v>
      </c>
      <c r="E315" s="15" t="s">
        <v>320</v>
      </c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 t="s">
        <v>29</v>
      </c>
      <c r="U315" s="15"/>
      <c r="V315" s="16"/>
      <c r="W315" s="16"/>
      <c r="X315" s="16"/>
      <c r="Y315" s="16"/>
      <c r="Z315" s="14" t="s">
        <v>28</v>
      </c>
      <c r="AA315" s="23">
        <v>56000</v>
      </c>
      <c r="AB315" s="23"/>
      <c r="AC315" s="23"/>
      <c r="AD315" s="23">
        <v>56000</v>
      </c>
      <c r="AE315" s="6" t="s">
        <v>28</v>
      </c>
      <c r="AF315" s="30">
        <f t="shared" si="8"/>
        <v>100</v>
      </c>
    </row>
    <row r="316" spans="1:32" ht="82.5" customHeight="1" x14ac:dyDescent="0.25">
      <c r="A316" s="14" t="s">
        <v>321</v>
      </c>
      <c r="B316" s="15" t="s">
        <v>194</v>
      </c>
      <c r="C316" s="15" t="s">
        <v>74</v>
      </c>
      <c r="D316" s="15" t="s">
        <v>307</v>
      </c>
      <c r="E316" s="15" t="s">
        <v>322</v>
      </c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6"/>
      <c r="W316" s="16"/>
      <c r="X316" s="16"/>
      <c r="Y316" s="16"/>
      <c r="Z316" s="14" t="s">
        <v>321</v>
      </c>
      <c r="AA316" s="23">
        <v>3740400</v>
      </c>
      <c r="AB316" s="23"/>
      <c r="AC316" s="23"/>
      <c r="AD316" s="23">
        <v>3740400</v>
      </c>
      <c r="AE316" s="5" t="s">
        <v>321</v>
      </c>
      <c r="AF316" s="30">
        <f t="shared" si="8"/>
        <v>100</v>
      </c>
    </row>
    <row r="317" spans="1:32" ht="99.2" customHeight="1" x14ac:dyDescent="0.25">
      <c r="A317" s="14" t="s">
        <v>26</v>
      </c>
      <c r="B317" s="15" t="s">
        <v>194</v>
      </c>
      <c r="C317" s="15" t="s">
        <v>74</v>
      </c>
      <c r="D317" s="15" t="s">
        <v>307</v>
      </c>
      <c r="E317" s="15" t="s">
        <v>322</v>
      </c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 t="s">
        <v>27</v>
      </c>
      <c r="U317" s="15"/>
      <c r="V317" s="16"/>
      <c r="W317" s="16"/>
      <c r="X317" s="16"/>
      <c r="Y317" s="16"/>
      <c r="Z317" s="14" t="s">
        <v>26</v>
      </c>
      <c r="AA317" s="23">
        <v>3740400</v>
      </c>
      <c r="AB317" s="23"/>
      <c r="AC317" s="23"/>
      <c r="AD317" s="23">
        <v>3740400</v>
      </c>
      <c r="AE317" s="6" t="s">
        <v>26</v>
      </c>
      <c r="AF317" s="30">
        <f t="shared" si="8"/>
        <v>100</v>
      </c>
    </row>
    <row r="318" spans="1:32" ht="99.2" customHeight="1" x14ac:dyDescent="0.25">
      <c r="A318" s="14" t="s">
        <v>182</v>
      </c>
      <c r="B318" s="15" t="s">
        <v>194</v>
      </c>
      <c r="C318" s="15" t="s">
        <v>74</v>
      </c>
      <c r="D318" s="15" t="s">
        <v>307</v>
      </c>
      <c r="E318" s="15" t="s">
        <v>323</v>
      </c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6"/>
      <c r="W318" s="16"/>
      <c r="X318" s="16"/>
      <c r="Y318" s="16"/>
      <c r="Z318" s="14" t="s">
        <v>182</v>
      </c>
      <c r="AA318" s="23">
        <v>2458530</v>
      </c>
      <c r="AB318" s="23"/>
      <c r="AC318" s="23"/>
      <c r="AD318" s="23">
        <v>1786830.22</v>
      </c>
      <c r="AE318" s="5" t="s">
        <v>182</v>
      </c>
      <c r="AF318" s="30">
        <f t="shared" si="8"/>
        <v>72.678804814258925</v>
      </c>
    </row>
    <row r="319" spans="1:32" ht="99.2" customHeight="1" x14ac:dyDescent="0.25">
      <c r="A319" s="14" t="s">
        <v>26</v>
      </c>
      <c r="B319" s="15" t="s">
        <v>194</v>
      </c>
      <c r="C319" s="15" t="s">
        <v>74</v>
      </c>
      <c r="D319" s="15" t="s">
        <v>307</v>
      </c>
      <c r="E319" s="15" t="s">
        <v>323</v>
      </c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 t="s">
        <v>27</v>
      </c>
      <c r="U319" s="15"/>
      <c r="V319" s="16"/>
      <c r="W319" s="16"/>
      <c r="X319" s="16"/>
      <c r="Y319" s="16"/>
      <c r="Z319" s="14" t="s">
        <v>26</v>
      </c>
      <c r="AA319" s="23">
        <v>2458530</v>
      </c>
      <c r="AB319" s="23"/>
      <c r="AC319" s="23"/>
      <c r="AD319" s="23">
        <v>1786830.22</v>
      </c>
      <c r="AE319" s="6" t="s">
        <v>26</v>
      </c>
      <c r="AF319" s="30">
        <f t="shared" si="8"/>
        <v>72.678804814258925</v>
      </c>
    </row>
    <row r="320" spans="1:32" ht="99.2" customHeight="1" x14ac:dyDescent="0.25">
      <c r="A320" s="14" t="s">
        <v>324</v>
      </c>
      <c r="B320" s="15" t="s">
        <v>194</v>
      </c>
      <c r="C320" s="15" t="s">
        <v>74</v>
      </c>
      <c r="D320" s="15" t="s">
        <v>307</v>
      </c>
      <c r="E320" s="15" t="s">
        <v>325</v>
      </c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6"/>
      <c r="W320" s="16"/>
      <c r="X320" s="16"/>
      <c r="Y320" s="16"/>
      <c r="Z320" s="14" t="s">
        <v>324</v>
      </c>
      <c r="AA320" s="23">
        <v>10000</v>
      </c>
      <c r="AB320" s="23"/>
      <c r="AC320" s="23"/>
      <c r="AD320" s="23">
        <v>0</v>
      </c>
      <c r="AE320" s="5" t="s">
        <v>324</v>
      </c>
      <c r="AF320" s="30">
        <f t="shared" si="8"/>
        <v>0</v>
      </c>
    </row>
    <row r="321" spans="1:32" ht="49.5" customHeight="1" x14ac:dyDescent="0.25">
      <c r="A321" s="14" t="s">
        <v>326</v>
      </c>
      <c r="B321" s="15" t="s">
        <v>194</v>
      </c>
      <c r="C321" s="15" t="s">
        <v>74</v>
      </c>
      <c r="D321" s="15" t="s">
        <v>307</v>
      </c>
      <c r="E321" s="15" t="s">
        <v>327</v>
      </c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6"/>
      <c r="W321" s="16"/>
      <c r="X321" s="16"/>
      <c r="Y321" s="16"/>
      <c r="Z321" s="14" t="s">
        <v>326</v>
      </c>
      <c r="AA321" s="23">
        <v>10000</v>
      </c>
      <c r="AB321" s="23"/>
      <c r="AC321" s="23"/>
      <c r="AD321" s="23">
        <v>0</v>
      </c>
      <c r="AE321" s="5" t="s">
        <v>326</v>
      </c>
      <c r="AF321" s="30">
        <f t="shared" si="8"/>
        <v>0</v>
      </c>
    </row>
    <row r="322" spans="1:32" ht="16.5" customHeight="1" x14ac:dyDescent="0.25">
      <c r="A322" s="14" t="s">
        <v>328</v>
      </c>
      <c r="B322" s="15" t="s">
        <v>194</v>
      </c>
      <c r="C322" s="15" t="s">
        <v>74</v>
      </c>
      <c r="D322" s="15" t="s">
        <v>307</v>
      </c>
      <c r="E322" s="15" t="s">
        <v>329</v>
      </c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6"/>
      <c r="W322" s="16"/>
      <c r="X322" s="16"/>
      <c r="Y322" s="16"/>
      <c r="Z322" s="14" t="s">
        <v>328</v>
      </c>
      <c r="AA322" s="23">
        <v>10000</v>
      </c>
      <c r="AB322" s="23"/>
      <c r="AC322" s="23"/>
      <c r="AD322" s="23">
        <v>0</v>
      </c>
      <c r="AE322" s="5" t="s">
        <v>328</v>
      </c>
      <c r="AF322" s="30">
        <f t="shared" si="8"/>
        <v>0</v>
      </c>
    </row>
    <row r="323" spans="1:32" ht="33" customHeight="1" x14ac:dyDescent="0.25">
      <c r="A323" s="14" t="s">
        <v>330</v>
      </c>
      <c r="B323" s="15" t="s">
        <v>194</v>
      </c>
      <c r="C323" s="15" t="s">
        <v>74</v>
      </c>
      <c r="D323" s="15" t="s">
        <v>307</v>
      </c>
      <c r="E323" s="15" t="s">
        <v>331</v>
      </c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6"/>
      <c r="W323" s="16"/>
      <c r="X323" s="16"/>
      <c r="Y323" s="16"/>
      <c r="Z323" s="14" t="s">
        <v>330</v>
      </c>
      <c r="AA323" s="23">
        <v>10000</v>
      </c>
      <c r="AB323" s="23"/>
      <c r="AC323" s="23"/>
      <c r="AD323" s="23">
        <v>0</v>
      </c>
      <c r="AE323" s="5" t="s">
        <v>330</v>
      </c>
      <c r="AF323" s="30">
        <f t="shared" si="8"/>
        <v>0</v>
      </c>
    </row>
    <row r="324" spans="1:32" ht="49.5" customHeight="1" x14ac:dyDescent="0.25">
      <c r="A324" s="14" t="s">
        <v>28</v>
      </c>
      <c r="B324" s="15" t="s">
        <v>194</v>
      </c>
      <c r="C324" s="15" t="s">
        <v>74</v>
      </c>
      <c r="D324" s="15" t="s">
        <v>307</v>
      </c>
      <c r="E324" s="15" t="s">
        <v>331</v>
      </c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 t="s">
        <v>29</v>
      </c>
      <c r="U324" s="15"/>
      <c r="V324" s="16"/>
      <c r="W324" s="16"/>
      <c r="X324" s="16"/>
      <c r="Y324" s="16"/>
      <c r="Z324" s="14" t="s">
        <v>28</v>
      </c>
      <c r="AA324" s="23">
        <v>10000</v>
      </c>
      <c r="AB324" s="23"/>
      <c r="AC324" s="23"/>
      <c r="AD324" s="23">
        <v>0</v>
      </c>
      <c r="AE324" s="6" t="s">
        <v>28</v>
      </c>
      <c r="AF324" s="30">
        <f t="shared" si="8"/>
        <v>0</v>
      </c>
    </row>
    <row r="325" spans="1:32" ht="99.2" customHeight="1" x14ac:dyDescent="0.25">
      <c r="A325" s="14" t="s">
        <v>101</v>
      </c>
      <c r="B325" s="15" t="s">
        <v>194</v>
      </c>
      <c r="C325" s="15" t="s">
        <v>74</v>
      </c>
      <c r="D325" s="15" t="s">
        <v>307</v>
      </c>
      <c r="E325" s="15" t="s">
        <v>102</v>
      </c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6"/>
      <c r="W325" s="16"/>
      <c r="X325" s="16"/>
      <c r="Y325" s="16"/>
      <c r="Z325" s="14" t="s">
        <v>101</v>
      </c>
      <c r="AA325" s="23">
        <v>989776</v>
      </c>
      <c r="AB325" s="23"/>
      <c r="AC325" s="23"/>
      <c r="AD325" s="23">
        <v>989776</v>
      </c>
      <c r="AE325" s="5" t="s">
        <v>101</v>
      </c>
      <c r="AF325" s="30">
        <f t="shared" si="8"/>
        <v>100</v>
      </c>
    </row>
    <row r="326" spans="1:32" ht="49.5" customHeight="1" x14ac:dyDescent="0.25">
      <c r="A326" s="14" t="s">
        <v>103</v>
      </c>
      <c r="B326" s="15" t="s">
        <v>194</v>
      </c>
      <c r="C326" s="15" t="s">
        <v>74</v>
      </c>
      <c r="D326" s="15" t="s">
        <v>307</v>
      </c>
      <c r="E326" s="15" t="s">
        <v>104</v>
      </c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6"/>
      <c r="W326" s="16"/>
      <c r="X326" s="16"/>
      <c r="Y326" s="16"/>
      <c r="Z326" s="14" t="s">
        <v>103</v>
      </c>
      <c r="AA326" s="23">
        <v>989776</v>
      </c>
      <c r="AB326" s="23"/>
      <c r="AC326" s="23"/>
      <c r="AD326" s="23">
        <v>989776</v>
      </c>
      <c r="AE326" s="5" t="s">
        <v>103</v>
      </c>
      <c r="AF326" s="30">
        <f t="shared" si="8"/>
        <v>100</v>
      </c>
    </row>
    <row r="327" spans="1:32" ht="66" customHeight="1" x14ac:dyDescent="0.25">
      <c r="A327" s="14" t="s">
        <v>332</v>
      </c>
      <c r="B327" s="15" t="s">
        <v>194</v>
      </c>
      <c r="C327" s="15" t="s">
        <v>74</v>
      </c>
      <c r="D327" s="15" t="s">
        <v>307</v>
      </c>
      <c r="E327" s="15" t="s">
        <v>333</v>
      </c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6"/>
      <c r="W327" s="16"/>
      <c r="X327" s="16"/>
      <c r="Y327" s="16"/>
      <c r="Z327" s="14" t="s">
        <v>332</v>
      </c>
      <c r="AA327" s="23">
        <v>989776</v>
      </c>
      <c r="AB327" s="23"/>
      <c r="AC327" s="23"/>
      <c r="AD327" s="23">
        <v>989776</v>
      </c>
      <c r="AE327" s="5" t="s">
        <v>332</v>
      </c>
      <c r="AF327" s="30">
        <f t="shared" si="8"/>
        <v>100</v>
      </c>
    </row>
    <row r="328" spans="1:32" ht="33" customHeight="1" x14ac:dyDescent="0.25">
      <c r="A328" s="14" t="s">
        <v>107</v>
      </c>
      <c r="B328" s="15" t="s">
        <v>194</v>
      </c>
      <c r="C328" s="15" t="s">
        <v>74</v>
      </c>
      <c r="D328" s="15" t="s">
        <v>307</v>
      </c>
      <c r="E328" s="15" t="s">
        <v>334</v>
      </c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6"/>
      <c r="W328" s="16"/>
      <c r="X328" s="16"/>
      <c r="Y328" s="16"/>
      <c r="Z328" s="14" t="s">
        <v>107</v>
      </c>
      <c r="AA328" s="23">
        <v>989776</v>
      </c>
      <c r="AB328" s="23"/>
      <c r="AC328" s="23"/>
      <c r="AD328" s="23">
        <v>989776</v>
      </c>
      <c r="AE328" s="5" t="s">
        <v>107</v>
      </c>
      <c r="AF328" s="30">
        <f t="shared" ref="AF328:AF383" si="9">AD328/AA328*100</f>
        <v>100</v>
      </c>
    </row>
    <row r="329" spans="1:32" ht="49.5" customHeight="1" x14ac:dyDescent="0.25">
      <c r="A329" s="14" t="s">
        <v>28</v>
      </c>
      <c r="B329" s="15" t="s">
        <v>194</v>
      </c>
      <c r="C329" s="15" t="s">
        <v>74</v>
      </c>
      <c r="D329" s="15" t="s">
        <v>307</v>
      </c>
      <c r="E329" s="15" t="s">
        <v>334</v>
      </c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 t="s">
        <v>29</v>
      </c>
      <c r="U329" s="15"/>
      <c r="V329" s="16"/>
      <c r="W329" s="16"/>
      <c r="X329" s="16"/>
      <c r="Y329" s="16"/>
      <c r="Z329" s="14" t="s">
        <v>28</v>
      </c>
      <c r="AA329" s="23">
        <v>24076</v>
      </c>
      <c r="AB329" s="23"/>
      <c r="AC329" s="23"/>
      <c r="AD329" s="23">
        <v>24076</v>
      </c>
      <c r="AE329" s="6" t="s">
        <v>28</v>
      </c>
      <c r="AF329" s="30">
        <f t="shared" si="9"/>
        <v>100</v>
      </c>
    </row>
    <row r="330" spans="1:32" ht="49.5" customHeight="1" x14ac:dyDescent="0.25">
      <c r="A330" s="14" t="s">
        <v>71</v>
      </c>
      <c r="B330" s="15" t="s">
        <v>194</v>
      </c>
      <c r="C330" s="15" t="s">
        <v>74</v>
      </c>
      <c r="D330" s="15" t="s">
        <v>307</v>
      </c>
      <c r="E330" s="15" t="s">
        <v>334</v>
      </c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 t="s">
        <v>72</v>
      </c>
      <c r="U330" s="15"/>
      <c r="V330" s="16"/>
      <c r="W330" s="16"/>
      <c r="X330" s="16"/>
      <c r="Y330" s="16"/>
      <c r="Z330" s="14" t="s">
        <v>71</v>
      </c>
      <c r="AA330" s="23">
        <v>965700</v>
      </c>
      <c r="AB330" s="23"/>
      <c r="AC330" s="23"/>
      <c r="AD330" s="23">
        <v>965700</v>
      </c>
      <c r="AE330" s="6" t="s">
        <v>71</v>
      </c>
      <c r="AF330" s="30">
        <f t="shared" si="9"/>
        <v>100</v>
      </c>
    </row>
    <row r="331" spans="1:32" ht="82.5" customHeight="1" x14ac:dyDescent="0.25">
      <c r="A331" s="14" t="s">
        <v>335</v>
      </c>
      <c r="B331" s="15" t="s">
        <v>194</v>
      </c>
      <c r="C331" s="15" t="s">
        <v>74</v>
      </c>
      <c r="D331" s="15" t="s">
        <v>307</v>
      </c>
      <c r="E331" s="15" t="s">
        <v>336</v>
      </c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6"/>
      <c r="W331" s="16"/>
      <c r="X331" s="16"/>
      <c r="Y331" s="16"/>
      <c r="Z331" s="14" t="s">
        <v>335</v>
      </c>
      <c r="AA331" s="23">
        <v>17600</v>
      </c>
      <c r="AB331" s="23"/>
      <c r="AC331" s="23"/>
      <c r="AD331" s="23">
        <v>17600</v>
      </c>
      <c r="AE331" s="5" t="s">
        <v>335</v>
      </c>
      <c r="AF331" s="30">
        <f t="shared" si="9"/>
        <v>100</v>
      </c>
    </row>
    <row r="332" spans="1:32" ht="82.5" customHeight="1" x14ac:dyDescent="0.25">
      <c r="A332" s="14" t="s">
        <v>337</v>
      </c>
      <c r="B332" s="15" t="s">
        <v>194</v>
      </c>
      <c r="C332" s="15" t="s">
        <v>74</v>
      </c>
      <c r="D332" s="15" t="s">
        <v>307</v>
      </c>
      <c r="E332" s="15" t="s">
        <v>338</v>
      </c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6"/>
      <c r="W332" s="16"/>
      <c r="X332" s="16"/>
      <c r="Y332" s="16"/>
      <c r="Z332" s="14" t="s">
        <v>337</v>
      </c>
      <c r="AA332" s="23">
        <v>17600</v>
      </c>
      <c r="AB332" s="23"/>
      <c r="AC332" s="23"/>
      <c r="AD332" s="23">
        <v>17600</v>
      </c>
      <c r="AE332" s="5" t="s">
        <v>337</v>
      </c>
      <c r="AF332" s="30">
        <f t="shared" si="9"/>
        <v>100</v>
      </c>
    </row>
    <row r="333" spans="1:32" ht="148.69999999999999" customHeight="1" x14ac:dyDescent="0.25">
      <c r="A333" s="17" t="s">
        <v>339</v>
      </c>
      <c r="B333" s="15" t="s">
        <v>194</v>
      </c>
      <c r="C333" s="15" t="s">
        <v>74</v>
      </c>
      <c r="D333" s="15" t="s">
        <v>307</v>
      </c>
      <c r="E333" s="15" t="s">
        <v>340</v>
      </c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6"/>
      <c r="W333" s="16"/>
      <c r="X333" s="16"/>
      <c r="Y333" s="16"/>
      <c r="Z333" s="17" t="s">
        <v>339</v>
      </c>
      <c r="AA333" s="23">
        <v>17600</v>
      </c>
      <c r="AB333" s="23"/>
      <c r="AC333" s="23"/>
      <c r="AD333" s="23">
        <v>17600</v>
      </c>
      <c r="AE333" s="7" t="s">
        <v>339</v>
      </c>
      <c r="AF333" s="30">
        <f t="shared" si="9"/>
        <v>100</v>
      </c>
    </row>
    <row r="334" spans="1:32" ht="82.5" customHeight="1" x14ac:dyDescent="0.25">
      <c r="A334" s="14" t="s">
        <v>341</v>
      </c>
      <c r="B334" s="15" t="s">
        <v>194</v>
      </c>
      <c r="C334" s="15" t="s">
        <v>74</v>
      </c>
      <c r="D334" s="15" t="s">
        <v>307</v>
      </c>
      <c r="E334" s="15" t="s">
        <v>342</v>
      </c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6"/>
      <c r="W334" s="16"/>
      <c r="X334" s="16"/>
      <c r="Y334" s="16"/>
      <c r="Z334" s="14" t="s">
        <v>341</v>
      </c>
      <c r="AA334" s="23">
        <v>17600</v>
      </c>
      <c r="AB334" s="23"/>
      <c r="AC334" s="23"/>
      <c r="AD334" s="23">
        <v>17600</v>
      </c>
      <c r="AE334" s="5" t="s">
        <v>341</v>
      </c>
      <c r="AF334" s="30">
        <f t="shared" si="9"/>
        <v>100</v>
      </c>
    </row>
    <row r="335" spans="1:32" ht="49.5" customHeight="1" x14ac:dyDescent="0.25">
      <c r="A335" s="14" t="s">
        <v>71</v>
      </c>
      <c r="B335" s="15" t="s">
        <v>194</v>
      </c>
      <c r="C335" s="15" t="s">
        <v>74</v>
      </c>
      <c r="D335" s="15" t="s">
        <v>307</v>
      </c>
      <c r="E335" s="15" t="s">
        <v>342</v>
      </c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 t="s">
        <v>72</v>
      </c>
      <c r="U335" s="15"/>
      <c r="V335" s="16"/>
      <c r="W335" s="16"/>
      <c r="X335" s="16"/>
      <c r="Y335" s="16"/>
      <c r="Z335" s="14" t="s">
        <v>71</v>
      </c>
      <c r="AA335" s="23">
        <v>17600</v>
      </c>
      <c r="AB335" s="23"/>
      <c r="AC335" s="23"/>
      <c r="AD335" s="23">
        <v>17600</v>
      </c>
      <c r="AE335" s="6" t="s">
        <v>71</v>
      </c>
      <c r="AF335" s="30">
        <f t="shared" si="9"/>
        <v>100</v>
      </c>
    </row>
    <row r="336" spans="1:32" ht="16.5" customHeight="1" x14ac:dyDescent="0.25">
      <c r="A336" s="11" t="s">
        <v>343</v>
      </c>
      <c r="B336" s="12" t="s">
        <v>194</v>
      </c>
      <c r="C336" s="12" t="s">
        <v>344</v>
      </c>
      <c r="D336" s="12" t="s">
        <v>16</v>
      </c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3"/>
      <c r="W336" s="13"/>
      <c r="X336" s="13"/>
      <c r="Y336" s="13"/>
      <c r="Z336" s="11" t="s">
        <v>343</v>
      </c>
      <c r="AA336" s="22">
        <v>2539900</v>
      </c>
      <c r="AB336" s="22"/>
      <c r="AC336" s="22"/>
      <c r="AD336" s="22">
        <f>AD337</f>
        <v>2539710.4700000002</v>
      </c>
      <c r="AE336" s="4" t="s">
        <v>343</v>
      </c>
      <c r="AF336" s="28">
        <f t="shared" si="9"/>
        <v>99.99253789519274</v>
      </c>
    </row>
    <row r="337" spans="1:32" ht="16.5" customHeight="1" x14ac:dyDescent="0.25">
      <c r="A337" s="11" t="s">
        <v>345</v>
      </c>
      <c r="B337" s="12" t="s">
        <v>194</v>
      </c>
      <c r="C337" s="12" t="s">
        <v>344</v>
      </c>
      <c r="D337" s="12" t="s">
        <v>60</v>
      </c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3"/>
      <c r="W337" s="13"/>
      <c r="X337" s="13"/>
      <c r="Y337" s="13"/>
      <c r="Z337" s="11" t="s">
        <v>345</v>
      </c>
      <c r="AA337" s="22">
        <v>2539900</v>
      </c>
      <c r="AB337" s="22"/>
      <c r="AC337" s="22"/>
      <c r="AD337" s="22">
        <f>AD338</f>
        <v>2539710.4700000002</v>
      </c>
      <c r="AE337" s="4" t="s">
        <v>345</v>
      </c>
      <c r="AF337" s="28">
        <f t="shared" si="9"/>
        <v>99.99253789519274</v>
      </c>
    </row>
    <row r="338" spans="1:32" ht="49.5" customHeight="1" x14ac:dyDescent="0.25">
      <c r="A338" s="14" t="s">
        <v>212</v>
      </c>
      <c r="B338" s="15" t="s">
        <v>194</v>
      </c>
      <c r="C338" s="15" t="s">
        <v>344</v>
      </c>
      <c r="D338" s="15" t="s">
        <v>60</v>
      </c>
      <c r="E338" s="15" t="s">
        <v>213</v>
      </c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6"/>
      <c r="W338" s="16"/>
      <c r="X338" s="16"/>
      <c r="Y338" s="16"/>
      <c r="Z338" s="14" t="s">
        <v>212</v>
      </c>
      <c r="AA338" s="23">
        <v>2539900</v>
      </c>
      <c r="AB338" s="23"/>
      <c r="AC338" s="23"/>
      <c r="AD338" s="23">
        <f>AD339</f>
        <v>2539710.4700000002</v>
      </c>
      <c r="AE338" s="5" t="s">
        <v>212</v>
      </c>
      <c r="AF338" s="30">
        <f t="shared" si="9"/>
        <v>99.99253789519274</v>
      </c>
    </row>
    <row r="339" spans="1:32" ht="33" customHeight="1" x14ac:dyDescent="0.25">
      <c r="A339" s="14" t="s">
        <v>214</v>
      </c>
      <c r="B339" s="15" t="s">
        <v>194</v>
      </c>
      <c r="C339" s="15" t="s">
        <v>344</v>
      </c>
      <c r="D339" s="15" t="s">
        <v>60</v>
      </c>
      <c r="E339" s="15" t="s">
        <v>215</v>
      </c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6"/>
      <c r="W339" s="16"/>
      <c r="X339" s="16"/>
      <c r="Y339" s="16"/>
      <c r="Z339" s="14" t="s">
        <v>214</v>
      </c>
      <c r="AA339" s="23">
        <v>2539900</v>
      </c>
      <c r="AB339" s="23"/>
      <c r="AC339" s="23"/>
      <c r="AD339" s="23">
        <f>AD340</f>
        <v>2539710.4700000002</v>
      </c>
      <c r="AE339" s="5" t="s">
        <v>214</v>
      </c>
      <c r="AF339" s="30">
        <f t="shared" si="9"/>
        <v>99.99253789519274</v>
      </c>
    </row>
    <row r="340" spans="1:32" ht="148.69999999999999" customHeight="1" x14ac:dyDescent="0.25">
      <c r="A340" s="17" t="s">
        <v>346</v>
      </c>
      <c r="B340" s="15" t="s">
        <v>194</v>
      </c>
      <c r="C340" s="15" t="s">
        <v>344</v>
      </c>
      <c r="D340" s="15" t="s">
        <v>60</v>
      </c>
      <c r="E340" s="15" t="s">
        <v>347</v>
      </c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6"/>
      <c r="W340" s="16"/>
      <c r="X340" s="16"/>
      <c r="Y340" s="16"/>
      <c r="Z340" s="17" t="s">
        <v>346</v>
      </c>
      <c r="AA340" s="23">
        <v>2539900</v>
      </c>
      <c r="AB340" s="23"/>
      <c r="AC340" s="23"/>
      <c r="AD340" s="23">
        <f>AD341</f>
        <v>2539710.4700000002</v>
      </c>
      <c r="AE340" s="7" t="s">
        <v>346</v>
      </c>
      <c r="AF340" s="30">
        <f t="shared" si="9"/>
        <v>99.99253789519274</v>
      </c>
    </row>
    <row r="341" spans="1:32" ht="165.2" customHeight="1" x14ac:dyDescent="0.25">
      <c r="A341" s="17" t="s">
        <v>348</v>
      </c>
      <c r="B341" s="15" t="s">
        <v>194</v>
      </c>
      <c r="C341" s="15" t="s">
        <v>344</v>
      </c>
      <c r="D341" s="15" t="s">
        <v>60</v>
      </c>
      <c r="E341" s="15" t="s">
        <v>349</v>
      </c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6"/>
      <c r="W341" s="16"/>
      <c r="X341" s="16"/>
      <c r="Y341" s="16"/>
      <c r="Z341" s="17" t="s">
        <v>348</v>
      </c>
      <c r="AA341" s="23">
        <v>2539900</v>
      </c>
      <c r="AB341" s="23"/>
      <c r="AC341" s="23"/>
      <c r="AD341" s="23">
        <f>AD342+AD343</f>
        <v>2539710.4700000002</v>
      </c>
      <c r="AE341" s="7" t="s">
        <v>348</v>
      </c>
      <c r="AF341" s="30">
        <f t="shared" si="9"/>
        <v>99.99253789519274</v>
      </c>
    </row>
    <row r="342" spans="1:32" ht="49.5" customHeight="1" x14ac:dyDescent="0.25">
      <c r="A342" s="14" t="s">
        <v>28</v>
      </c>
      <c r="B342" s="15" t="s">
        <v>194</v>
      </c>
      <c r="C342" s="15" t="s">
        <v>344</v>
      </c>
      <c r="D342" s="15" t="s">
        <v>60</v>
      </c>
      <c r="E342" s="15" t="s">
        <v>349</v>
      </c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 t="s">
        <v>29</v>
      </c>
      <c r="U342" s="15"/>
      <c r="V342" s="16"/>
      <c r="W342" s="16"/>
      <c r="X342" s="16"/>
      <c r="Y342" s="16"/>
      <c r="Z342" s="14" t="s">
        <v>28</v>
      </c>
      <c r="AA342" s="23">
        <v>37200</v>
      </c>
      <c r="AB342" s="23"/>
      <c r="AC342" s="23"/>
      <c r="AD342" s="23">
        <v>37010.47</v>
      </c>
      <c r="AE342" s="6" t="s">
        <v>28</v>
      </c>
      <c r="AF342" s="30">
        <f t="shared" si="9"/>
        <v>99.490510752688181</v>
      </c>
    </row>
    <row r="343" spans="1:32" ht="33" customHeight="1" x14ac:dyDescent="0.25">
      <c r="A343" s="14" t="s">
        <v>302</v>
      </c>
      <c r="B343" s="15" t="s">
        <v>194</v>
      </c>
      <c r="C343" s="15" t="s">
        <v>344</v>
      </c>
      <c r="D343" s="15" t="s">
        <v>60</v>
      </c>
      <c r="E343" s="15" t="s">
        <v>349</v>
      </c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 t="s">
        <v>303</v>
      </c>
      <c r="U343" s="15"/>
      <c r="V343" s="16"/>
      <c r="W343" s="16"/>
      <c r="X343" s="16"/>
      <c r="Y343" s="16"/>
      <c r="Z343" s="14" t="s">
        <v>302</v>
      </c>
      <c r="AA343" s="23">
        <v>2502700</v>
      </c>
      <c r="AB343" s="23"/>
      <c r="AC343" s="23"/>
      <c r="AD343" s="23">
        <v>2502700</v>
      </c>
      <c r="AE343" s="6" t="s">
        <v>302</v>
      </c>
      <c r="AF343" s="30">
        <f t="shared" si="9"/>
        <v>100</v>
      </c>
    </row>
    <row r="344" spans="1:32" ht="66" customHeight="1" x14ac:dyDescent="0.25">
      <c r="A344" s="11" t="s">
        <v>350</v>
      </c>
      <c r="B344" s="12" t="s">
        <v>351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3"/>
      <c r="W344" s="13"/>
      <c r="X344" s="13"/>
      <c r="Y344" s="13"/>
      <c r="Z344" s="11" t="s">
        <v>350</v>
      </c>
      <c r="AA344" s="22">
        <v>14230062.779999999</v>
      </c>
      <c r="AB344" s="22"/>
      <c r="AC344" s="22"/>
      <c r="AD344" s="22">
        <f>AD345</f>
        <v>14229546.779999999</v>
      </c>
      <c r="AE344" s="4" t="s">
        <v>350</v>
      </c>
      <c r="AF344" s="28">
        <f t="shared" si="9"/>
        <v>99.996373874044139</v>
      </c>
    </row>
    <row r="345" spans="1:32" ht="16.5" customHeight="1" x14ac:dyDescent="0.25">
      <c r="A345" s="11" t="s">
        <v>59</v>
      </c>
      <c r="B345" s="12" t="s">
        <v>351</v>
      </c>
      <c r="C345" s="12" t="s">
        <v>60</v>
      </c>
      <c r="D345" s="12" t="s">
        <v>16</v>
      </c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3"/>
      <c r="W345" s="13"/>
      <c r="X345" s="13"/>
      <c r="Y345" s="13"/>
      <c r="Z345" s="11" t="s">
        <v>59</v>
      </c>
      <c r="AA345" s="22">
        <v>14230062.779999999</v>
      </c>
      <c r="AB345" s="22"/>
      <c r="AC345" s="22"/>
      <c r="AD345" s="22">
        <f>AD346</f>
        <v>14229546.779999999</v>
      </c>
      <c r="AE345" s="4" t="s">
        <v>59</v>
      </c>
      <c r="AF345" s="28">
        <f t="shared" si="9"/>
        <v>99.996373874044139</v>
      </c>
    </row>
    <row r="346" spans="1:32" ht="16.5" customHeight="1" x14ac:dyDescent="0.25">
      <c r="A346" s="11" t="s">
        <v>352</v>
      </c>
      <c r="B346" s="12" t="s">
        <v>351</v>
      </c>
      <c r="C346" s="12" t="s">
        <v>60</v>
      </c>
      <c r="D346" s="12" t="s">
        <v>203</v>
      </c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3"/>
      <c r="W346" s="13"/>
      <c r="X346" s="13"/>
      <c r="Y346" s="13"/>
      <c r="Z346" s="11" t="s">
        <v>352</v>
      </c>
      <c r="AA346" s="22">
        <v>14230062.779999999</v>
      </c>
      <c r="AB346" s="22"/>
      <c r="AC346" s="22"/>
      <c r="AD346" s="22">
        <f>AD347</f>
        <v>14229546.779999999</v>
      </c>
      <c r="AE346" s="4" t="s">
        <v>352</v>
      </c>
      <c r="AF346" s="28">
        <f t="shared" si="9"/>
        <v>99.996373874044139</v>
      </c>
    </row>
    <row r="347" spans="1:32" ht="66" customHeight="1" x14ac:dyDescent="0.25">
      <c r="A347" s="14" t="s">
        <v>353</v>
      </c>
      <c r="B347" s="15" t="s">
        <v>351</v>
      </c>
      <c r="C347" s="15" t="s">
        <v>60</v>
      </c>
      <c r="D347" s="15" t="s">
        <v>203</v>
      </c>
      <c r="E347" s="15" t="s">
        <v>354</v>
      </c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6"/>
      <c r="W347" s="16"/>
      <c r="X347" s="16"/>
      <c r="Y347" s="16"/>
      <c r="Z347" s="14" t="s">
        <v>353</v>
      </c>
      <c r="AA347" s="23">
        <v>14230062.779999999</v>
      </c>
      <c r="AB347" s="23"/>
      <c r="AC347" s="23"/>
      <c r="AD347" s="23">
        <f>AD348+AD368</f>
        <v>14229546.779999999</v>
      </c>
      <c r="AE347" s="5" t="s">
        <v>353</v>
      </c>
      <c r="AF347" s="30">
        <f t="shared" si="9"/>
        <v>99.996373874044139</v>
      </c>
    </row>
    <row r="348" spans="1:32" ht="82.5" customHeight="1" x14ac:dyDescent="0.25">
      <c r="A348" s="14" t="s">
        <v>355</v>
      </c>
      <c r="B348" s="15" t="s">
        <v>351</v>
      </c>
      <c r="C348" s="15" t="s">
        <v>60</v>
      </c>
      <c r="D348" s="15" t="s">
        <v>203</v>
      </c>
      <c r="E348" s="15" t="s">
        <v>356</v>
      </c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6"/>
      <c r="W348" s="16"/>
      <c r="X348" s="16"/>
      <c r="Y348" s="16"/>
      <c r="Z348" s="14" t="s">
        <v>355</v>
      </c>
      <c r="AA348" s="23">
        <v>11246562.779999999</v>
      </c>
      <c r="AB348" s="23"/>
      <c r="AC348" s="23"/>
      <c r="AD348" s="23">
        <f>AD349</f>
        <v>11246046.779999999</v>
      </c>
      <c r="AE348" s="5" t="s">
        <v>355</v>
      </c>
      <c r="AF348" s="30">
        <f t="shared" si="9"/>
        <v>99.995411931537717</v>
      </c>
    </row>
    <row r="349" spans="1:32" ht="33" customHeight="1" x14ac:dyDescent="0.25">
      <c r="A349" s="14" t="s">
        <v>357</v>
      </c>
      <c r="B349" s="15" t="s">
        <v>351</v>
      </c>
      <c r="C349" s="15" t="s">
        <v>60</v>
      </c>
      <c r="D349" s="15" t="s">
        <v>203</v>
      </c>
      <c r="E349" s="15" t="s">
        <v>358</v>
      </c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6"/>
      <c r="W349" s="16"/>
      <c r="X349" s="16"/>
      <c r="Y349" s="16"/>
      <c r="Z349" s="14" t="s">
        <v>357</v>
      </c>
      <c r="AA349" s="23">
        <v>11246562.779999999</v>
      </c>
      <c r="AB349" s="23"/>
      <c r="AC349" s="23"/>
      <c r="AD349" s="23">
        <f>AD350+AD352+AD354+AD356+AD358+AD360+AD362+AD364+AD366</f>
        <v>11246046.779999999</v>
      </c>
      <c r="AE349" s="5" t="s">
        <v>357</v>
      </c>
      <c r="AF349" s="30">
        <f t="shared" si="9"/>
        <v>99.995411931537717</v>
      </c>
    </row>
    <row r="350" spans="1:32" ht="49.5" customHeight="1" x14ac:dyDescent="0.25">
      <c r="A350" s="14" t="s">
        <v>359</v>
      </c>
      <c r="B350" s="15" t="s">
        <v>351</v>
      </c>
      <c r="C350" s="15" t="s">
        <v>60</v>
      </c>
      <c r="D350" s="15" t="s">
        <v>203</v>
      </c>
      <c r="E350" s="15" t="s">
        <v>360</v>
      </c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6"/>
      <c r="W350" s="16"/>
      <c r="X350" s="16"/>
      <c r="Y350" s="16"/>
      <c r="Z350" s="14" t="s">
        <v>359</v>
      </c>
      <c r="AA350" s="23">
        <v>315636</v>
      </c>
      <c r="AB350" s="23"/>
      <c r="AC350" s="23"/>
      <c r="AD350" s="23">
        <v>315636</v>
      </c>
      <c r="AE350" s="5" t="s">
        <v>359</v>
      </c>
      <c r="AF350" s="30">
        <f t="shared" si="9"/>
        <v>100</v>
      </c>
    </row>
    <row r="351" spans="1:32" ht="16.5" customHeight="1" x14ac:dyDescent="0.25">
      <c r="A351" s="14" t="s">
        <v>36</v>
      </c>
      <c r="B351" s="15" t="s">
        <v>351</v>
      </c>
      <c r="C351" s="15" t="s">
        <v>60</v>
      </c>
      <c r="D351" s="15" t="s">
        <v>203</v>
      </c>
      <c r="E351" s="15" t="s">
        <v>360</v>
      </c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 t="s">
        <v>37</v>
      </c>
      <c r="U351" s="15"/>
      <c r="V351" s="16"/>
      <c r="W351" s="16"/>
      <c r="X351" s="16"/>
      <c r="Y351" s="16"/>
      <c r="Z351" s="14" t="s">
        <v>36</v>
      </c>
      <c r="AA351" s="23">
        <v>315636</v>
      </c>
      <c r="AB351" s="23"/>
      <c r="AC351" s="23"/>
      <c r="AD351" s="23">
        <v>315636</v>
      </c>
      <c r="AE351" s="6" t="s">
        <v>36</v>
      </c>
      <c r="AF351" s="30">
        <f t="shared" si="9"/>
        <v>100</v>
      </c>
    </row>
    <row r="352" spans="1:32" ht="49.5" customHeight="1" x14ac:dyDescent="0.25">
      <c r="A352" s="14" t="s">
        <v>361</v>
      </c>
      <c r="B352" s="15" t="s">
        <v>351</v>
      </c>
      <c r="C352" s="15" t="s">
        <v>60</v>
      </c>
      <c r="D352" s="15" t="s">
        <v>203</v>
      </c>
      <c r="E352" s="15" t="s">
        <v>362</v>
      </c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6"/>
      <c r="W352" s="16"/>
      <c r="X352" s="16"/>
      <c r="Y352" s="16"/>
      <c r="Z352" s="14" t="s">
        <v>361</v>
      </c>
      <c r="AA352" s="23">
        <v>38005</v>
      </c>
      <c r="AB352" s="23"/>
      <c r="AC352" s="23"/>
      <c r="AD352" s="23">
        <v>38005</v>
      </c>
      <c r="AE352" s="5" t="s">
        <v>361</v>
      </c>
      <c r="AF352" s="30">
        <f t="shared" si="9"/>
        <v>100</v>
      </c>
    </row>
    <row r="353" spans="1:32" ht="16.5" customHeight="1" x14ac:dyDescent="0.25">
      <c r="A353" s="14" t="s">
        <v>36</v>
      </c>
      <c r="B353" s="15" t="s">
        <v>351</v>
      </c>
      <c r="C353" s="15" t="s">
        <v>60</v>
      </c>
      <c r="D353" s="15" t="s">
        <v>203</v>
      </c>
      <c r="E353" s="15" t="s">
        <v>362</v>
      </c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 t="s">
        <v>37</v>
      </c>
      <c r="U353" s="15"/>
      <c r="V353" s="16"/>
      <c r="W353" s="16"/>
      <c r="X353" s="16"/>
      <c r="Y353" s="16"/>
      <c r="Z353" s="14" t="s">
        <v>36</v>
      </c>
      <c r="AA353" s="23">
        <v>38005</v>
      </c>
      <c r="AB353" s="23"/>
      <c r="AC353" s="23"/>
      <c r="AD353" s="23">
        <v>38005</v>
      </c>
      <c r="AE353" s="6" t="s">
        <v>36</v>
      </c>
      <c r="AF353" s="30">
        <f t="shared" si="9"/>
        <v>100</v>
      </c>
    </row>
    <row r="354" spans="1:32" ht="99.2" customHeight="1" x14ac:dyDescent="0.25">
      <c r="A354" s="14" t="s">
        <v>363</v>
      </c>
      <c r="B354" s="15" t="s">
        <v>351</v>
      </c>
      <c r="C354" s="15" t="s">
        <v>60</v>
      </c>
      <c r="D354" s="15" t="s">
        <v>203</v>
      </c>
      <c r="E354" s="15" t="s">
        <v>364</v>
      </c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6"/>
      <c r="W354" s="16"/>
      <c r="X354" s="16"/>
      <c r="Y354" s="16"/>
      <c r="Z354" s="14" t="s">
        <v>363</v>
      </c>
      <c r="AA354" s="23">
        <v>1619.35</v>
      </c>
      <c r="AB354" s="23"/>
      <c r="AC354" s="23"/>
      <c r="AD354" s="23">
        <v>1568.23</v>
      </c>
      <c r="AE354" s="5" t="s">
        <v>363</v>
      </c>
      <c r="AF354" s="30">
        <f t="shared" si="9"/>
        <v>96.843177818260415</v>
      </c>
    </row>
    <row r="355" spans="1:32" ht="16.5" customHeight="1" x14ac:dyDescent="0.25">
      <c r="A355" s="14" t="s">
        <v>36</v>
      </c>
      <c r="B355" s="15" t="s">
        <v>351</v>
      </c>
      <c r="C355" s="15" t="s">
        <v>60</v>
      </c>
      <c r="D355" s="15" t="s">
        <v>203</v>
      </c>
      <c r="E355" s="15" t="s">
        <v>364</v>
      </c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 t="s">
        <v>37</v>
      </c>
      <c r="U355" s="15"/>
      <c r="V355" s="16"/>
      <c r="W355" s="16"/>
      <c r="X355" s="16"/>
      <c r="Y355" s="16"/>
      <c r="Z355" s="14" t="s">
        <v>36</v>
      </c>
      <c r="AA355" s="23">
        <v>1619.35</v>
      </c>
      <c r="AB355" s="23"/>
      <c r="AC355" s="23"/>
      <c r="AD355" s="23">
        <v>1568.23</v>
      </c>
      <c r="AE355" s="6" t="s">
        <v>36</v>
      </c>
      <c r="AF355" s="30">
        <f t="shared" si="9"/>
        <v>96.843177818260415</v>
      </c>
    </row>
    <row r="356" spans="1:32" ht="99.2" customHeight="1" x14ac:dyDescent="0.25">
      <c r="A356" s="14" t="s">
        <v>365</v>
      </c>
      <c r="B356" s="15" t="s">
        <v>351</v>
      </c>
      <c r="C356" s="15" t="s">
        <v>60</v>
      </c>
      <c r="D356" s="15" t="s">
        <v>203</v>
      </c>
      <c r="E356" s="15" t="s">
        <v>366</v>
      </c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6"/>
      <c r="W356" s="16"/>
      <c r="X356" s="16"/>
      <c r="Y356" s="16"/>
      <c r="Z356" s="14" t="s">
        <v>365</v>
      </c>
      <c r="AA356" s="23">
        <v>3260605</v>
      </c>
      <c r="AB356" s="23"/>
      <c r="AC356" s="23"/>
      <c r="AD356" s="23">
        <v>3260605</v>
      </c>
      <c r="AE356" s="5" t="s">
        <v>365</v>
      </c>
      <c r="AF356" s="30">
        <f t="shared" si="9"/>
        <v>100</v>
      </c>
    </row>
    <row r="357" spans="1:32" ht="16.5" customHeight="1" x14ac:dyDescent="0.25">
      <c r="A357" s="14" t="s">
        <v>36</v>
      </c>
      <c r="B357" s="15" t="s">
        <v>351</v>
      </c>
      <c r="C357" s="15" t="s">
        <v>60</v>
      </c>
      <c r="D357" s="15" t="s">
        <v>203</v>
      </c>
      <c r="E357" s="15" t="s">
        <v>366</v>
      </c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 t="s">
        <v>37</v>
      </c>
      <c r="U357" s="15"/>
      <c r="V357" s="16"/>
      <c r="W357" s="16"/>
      <c r="X357" s="16"/>
      <c r="Y357" s="16"/>
      <c r="Z357" s="14" t="s">
        <v>36</v>
      </c>
      <c r="AA357" s="23">
        <v>3260605</v>
      </c>
      <c r="AB357" s="23"/>
      <c r="AC357" s="23"/>
      <c r="AD357" s="23">
        <v>3260605</v>
      </c>
      <c r="AE357" s="6" t="s">
        <v>36</v>
      </c>
      <c r="AF357" s="30">
        <f t="shared" si="9"/>
        <v>100</v>
      </c>
    </row>
    <row r="358" spans="1:32" ht="99.2" customHeight="1" x14ac:dyDescent="0.25">
      <c r="A358" s="14" t="s">
        <v>367</v>
      </c>
      <c r="B358" s="15" t="s">
        <v>351</v>
      </c>
      <c r="C358" s="15" t="s">
        <v>60</v>
      </c>
      <c r="D358" s="15" t="s">
        <v>203</v>
      </c>
      <c r="E358" s="15" t="s">
        <v>368</v>
      </c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6"/>
      <c r="W358" s="16"/>
      <c r="X358" s="16"/>
      <c r="Y358" s="16"/>
      <c r="Z358" s="14" t="s">
        <v>367</v>
      </c>
      <c r="AA358" s="23">
        <v>751291</v>
      </c>
      <c r="AB358" s="23"/>
      <c r="AC358" s="23"/>
      <c r="AD358" s="23">
        <v>751291</v>
      </c>
      <c r="AE358" s="5" t="s">
        <v>367</v>
      </c>
      <c r="AF358" s="30">
        <f t="shared" si="9"/>
        <v>100</v>
      </c>
    </row>
    <row r="359" spans="1:32" ht="16.5" customHeight="1" x14ac:dyDescent="0.25">
      <c r="A359" s="14" t="s">
        <v>36</v>
      </c>
      <c r="B359" s="15" t="s">
        <v>351</v>
      </c>
      <c r="C359" s="15" t="s">
        <v>60</v>
      </c>
      <c r="D359" s="15" t="s">
        <v>203</v>
      </c>
      <c r="E359" s="15" t="s">
        <v>368</v>
      </c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 t="s">
        <v>37</v>
      </c>
      <c r="U359" s="15"/>
      <c r="V359" s="16"/>
      <c r="W359" s="16"/>
      <c r="X359" s="16"/>
      <c r="Y359" s="16"/>
      <c r="Z359" s="14" t="s">
        <v>36</v>
      </c>
      <c r="AA359" s="23">
        <v>751291</v>
      </c>
      <c r="AB359" s="23"/>
      <c r="AC359" s="23"/>
      <c r="AD359" s="23">
        <v>751291</v>
      </c>
      <c r="AE359" s="6" t="s">
        <v>36</v>
      </c>
      <c r="AF359" s="30">
        <f t="shared" si="9"/>
        <v>100</v>
      </c>
    </row>
    <row r="360" spans="1:32" ht="66" customHeight="1" x14ac:dyDescent="0.25">
      <c r="A360" s="14" t="s">
        <v>369</v>
      </c>
      <c r="B360" s="15" t="s">
        <v>351</v>
      </c>
      <c r="C360" s="15" t="s">
        <v>60</v>
      </c>
      <c r="D360" s="15" t="s">
        <v>203</v>
      </c>
      <c r="E360" s="15" t="s">
        <v>370</v>
      </c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6"/>
      <c r="W360" s="16"/>
      <c r="X360" s="16"/>
      <c r="Y360" s="16"/>
      <c r="Z360" s="14" t="s">
        <v>369</v>
      </c>
      <c r="AA360" s="23">
        <v>1928662.47</v>
      </c>
      <c r="AB360" s="23"/>
      <c r="AC360" s="23"/>
      <c r="AD360" s="23">
        <v>1928662.47</v>
      </c>
      <c r="AE360" s="5" t="s">
        <v>369</v>
      </c>
      <c r="AF360" s="30">
        <f t="shared" si="9"/>
        <v>100</v>
      </c>
    </row>
    <row r="361" spans="1:32" ht="16.5" customHeight="1" x14ac:dyDescent="0.25">
      <c r="A361" s="14" t="s">
        <v>36</v>
      </c>
      <c r="B361" s="15" t="s">
        <v>351</v>
      </c>
      <c r="C361" s="15" t="s">
        <v>60</v>
      </c>
      <c r="D361" s="15" t="s">
        <v>203</v>
      </c>
      <c r="E361" s="15" t="s">
        <v>370</v>
      </c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 t="s">
        <v>37</v>
      </c>
      <c r="U361" s="15"/>
      <c r="V361" s="16"/>
      <c r="W361" s="16"/>
      <c r="X361" s="16"/>
      <c r="Y361" s="16"/>
      <c r="Z361" s="14" t="s">
        <v>36</v>
      </c>
      <c r="AA361" s="23">
        <v>1928662.47</v>
      </c>
      <c r="AB361" s="23"/>
      <c r="AC361" s="23"/>
      <c r="AD361" s="23">
        <v>1928662.47</v>
      </c>
      <c r="AE361" s="6" t="s">
        <v>36</v>
      </c>
      <c r="AF361" s="30">
        <f t="shared" si="9"/>
        <v>100</v>
      </c>
    </row>
    <row r="362" spans="1:32" ht="115.7" customHeight="1" x14ac:dyDescent="0.25">
      <c r="A362" s="14" t="s">
        <v>371</v>
      </c>
      <c r="B362" s="15" t="s">
        <v>351</v>
      </c>
      <c r="C362" s="15" t="s">
        <v>60</v>
      </c>
      <c r="D362" s="15" t="s">
        <v>203</v>
      </c>
      <c r="E362" s="15" t="s">
        <v>372</v>
      </c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6"/>
      <c r="W362" s="16"/>
      <c r="X362" s="16"/>
      <c r="Y362" s="16"/>
      <c r="Z362" s="14" t="s">
        <v>371</v>
      </c>
      <c r="AA362" s="23">
        <v>676743.95</v>
      </c>
      <c r="AB362" s="23"/>
      <c r="AC362" s="23"/>
      <c r="AD362" s="23">
        <v>676743.95</v>
      </c>
      <c r="AE362" s="5" t="s">
        <v>371</v>
      </c>
      <c r="AF362" s="30">
        <f t="shared" si="9"/>
        <v>100</v>
      </c>
    </row>
    <row r="363" spans="1:32" ht="16.5" customHeight="1" x14ac:dyDescent="0.25">
      <c r="A363" s="14" t="s">
        <v>36</v>
      </c>
      <c r="B363" s="15" t="s">
        <v>351</v>
      </c>
      <c r="C363" s="15" t="s">
        <v>60</v>
      </c>
      <c r="D363" s="15" t="s">
        <v>203</v>
      </c>
      <c r="E363" s="15" t="s">
        <v>372</v>
      </c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 t="s">
        <v>37</v>
      </c>
      <c r="U363" s="15"/>
      <c r="V363" s="16"/>
      <c r="W363" s="16"/>
      <c r="X363" s="16"/>
      <c r="Y363" s="16"/>
      <c r="Z363" s="14" t="s">
        <v>36</v>
      </c>
      <c r="AA363" s="23">
        <v>676743.95</v>
      </c>
      <c r="AB363" s="23"/>
      <c r="AC363" s="23"/>
      <c r="AD363" s="23">
        <v>676743.95</v>
      </c>
      <c r="AE363" s="6" t="s">
        <v>36</v>
      </c>
      <c r="AF363" s="30">
        <f t="shared" si="9"/>
        <v>100</v>
      </c>
    </row>
    <row r="364" spans="1:32" ht="33" customHeight="1" x14ac:dyDescent="0.25">
      <c r="A364" s="14" t="s">
        <v>373</v>
      </c>
      <c r="B364" s="15" t="s">
        <v>351</v>
      </c>
      <c r="C364" s="15" t="s">
        <v>60</v>
      </c>
      <c r="D364" s="15" t="s">
        <v>203</v>
      </c>
      <c r="E364" s="15" t="s">
        <v>374</v>
      </c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6"/>
      <c r="W364" s="16"/>
      <c r="X364" s="16"/>
      <c r="Y364" s="16"/>
      <c r="Z364" s="14" t="s">
        <v>373</v>
      </c>
      <c r="AA364" s="23">
        <v>2521201.36</v>
      </c>
      <c r="AB364" s="23"/>
      <c r="AC364" s="23"/>
      <c r="AD364" s="23">
        <v>2521201.36</v>
      </c>
      <c r="AE364" s="5" t="s">
        <v>373</v>
      </c>
      <c r="AF364" s="30">
        <f t="shared" si="9"/>
        <v>100</v>
      </c>
    </row>
    <row r="365" spans="1:32" ht="16.5" customHeight="1" x14ac:dyDescent="0.25">
      <c r="A365" s="14" t="s">
        <v>36</v>
      </c>
      <c r="B365" s="15" t="s">
        <v>351</v>
      </c>
      <c r="C365" s="15" t="s">
        <v>60</v>
      </c>
      <c r="D365" s="15" t="s">
        <v>203</v>
      </c>
      <c r="E365" s="15" t="s">
        <v>374</v>
      </c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 t="s">
        <v>37</v>
      </c>
      <c r="U365" s="15"/>
      <c r="V365" s="16"/>
      <c r="W365" s="16"/>
      <c r="X365" s="16"/>
      <c r="Y365" s="16"/>
      <c r="Z365" s="14" t="s">
        <v>36</v>
      </c>
      <c r="AA365" s="23">
        <v>2521201.36</v>
      </c>
      <c r="AB365" s="23"/>
      <c r="AC365" s="23"/>
      <c r="AD365" s="23">
        <v>2521201.36</v>
      </c>
      <c r="AE365" s="6" t="s">
        <v>36</v>
      </c>
      <c r="AF365" s="30">
        <f t="shared" si="9"/>
        <v>100</v>
      </c>
    </row>
    <row r="366" spans="1:32" ht="66" customHeight="1" x14ac:dyDescent="0.25">
      <c r="A366" s="14" t="s">
        <v>375</v>
      </c>
      <c r="B366" s="15" t="s">
        <v>351</v>
      </c>
      <c r="C366" s="15" t="s">
        <v>60</v>
      </c>
      <c r="D366" s="15" t="s">
        <v>203</v>
      </c>
      <c r="E366" s="15" t="s">
        <v>376</v>
      </c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6"/>
      <c r="W366" s="16"/>
      <c r="X366" s="16"/>
      <c r="Y366" s="16"/>
      <c r="Z366" s="14" t="s">
        <v>375</v>
      </c>
      <c r="AA366" s="23">
        <v>1752798.65</v>
      </c>
      <c r="AB366" s="23"/>
      <c r="AC366" s="23"/>
      <c r="AD366" s="23">
        <v>1752333.77</v>
      </c>
      <c r="AE366" s="5" t="s">
        <v>375</v>
      </c>
      <c r="AF366" s="30">
        <f t="shared" si="9"/>
        <v>99.973477843561781</v>
      </c>
    </row>
    <row r="367" spans="1:32" ht="16.5" customHeight="1" x14ac:dyDescent="0.25">
      <c r="A367" s="14" t="s">
        <v>36</v>
      </c>
      <c r="B367" s="15" t="s">
        <v>351</v>
      </c>
      <c r="C367" s="15" t="s">
        <v>60</v>
      </c>
      <c r="D367" s="15" t="s">
        <v>203</v>
      </c>
      <c r="E367" s="15" t="s">
        <v>376</v>
      </c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 t="s">
        <v>37</v>
      </c>
      <c r="U367" s="15"/>
      <c r="V367" s="16"/>
      <c r="W367" s="16"/>
      <c r="X367" s="16"/>
      <c r="Y367" s="16"/>
      <c r="Z367" s="14" t="s">
        <v>36</v>
      </c>
      <c r="AA367" s="23">
        <v>1752798.65</v>
      </c>
      <c r="AB367" s="23"/>
      <c r="AC367" s="23"/>
      <c r="AD367" s="23">
        <v>1752333.77</v>
      </c>
      <c r="AE367" s="6" t="s">
        <v>36</v>
      </c>
      <c r="AF367" s="30">
        <f t="shared" si="9"/>
        <v>99.973477843561781</v>
      </c>
    </row>
    <row r="368" spans="1:32" ht="33" customHeight="1" x14ac:dyDescent="0.25">
      <c r="A368" s="14" t="s">
        <v>377</v>
      </c>
      <c r="B368" s="15" t="s">
        <v>351</v>
      </c>
      <c r="C368" s="15" t="s">
        <v>60</v>
      </c>
      <c r="D368" s="15" t="s">
        <v>203</v>
      </c>
      <c r="E368" s="15" t="s">
        <v>378</v>
      </c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6"/>
      <c r="W368" s="16"/>
      <c r="X368" s="16"/>
      <c r="Y368" s="16"/>
      <c r="Z368" s="14" t="s">
        <v>377</v>
      </c>
      <c r="AA368" s="23">
        <v>2983500</v>
      </c>
      <c r="AB368" s="23"/>
      <c r="AC368" s="23"/>
      <c r="AD368" s="23">
        <v>2983500</v>
      </c>
      <c r="AE368" s="5" t="s">
        <v>377</v>
      </c>
      <c r="AF368" s="30">
        <f t="shared" si="9"/>
        <v>100</v>
      </c>
    </row>
    <row r="369" spans="1:32" ht="33" customHeight="1" x14ac:dyDescent="0.25">
      <c r="A369" s="14" t="s">
        <v>379</v>
      </c>
      <c r="B369" s="15" t="s">
        <v>351</v>
      </c>
      <c r="C369" s="15" t="s">
        <v>60</v>
      </c>
      <c r="D369" s="15" t="s">
        <v>203</v>
      </c>
      <c r="E369" s="15" t="s">
        <v>380</v>
      </c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6"/>
      <c r="W369" s="16"/>
      <c r="X369" s="16"/>
      <c r="Y369" s="16"/>
      <c r="Z369" s="14" t="s">
        <v>379</v>
      </c>
      <c r="AA369" s="23">
        <v>2983500</v>
      </c>
      <c r="AB369" s="23"/>
      <c r="AC369" s="23"/>
      <c r="AD369" s="23">
        <v>2983500</v>
      </c>
      <c r="AE369" s="5" t="s">
        <v>379</v>
      </c>
      <c r="AF369" s="30">
        <f t="shared" si="9"/>
        <v>100</v>
      </c>
    </row>
    <row r="370" spans="1:32" ht="99.2" customHeight="1" x14ac:dyDescent="0.25">
      <c r="A370" s="14" t="s">
        <v>381</v>
      </c>
      <c r="B370" s="15" t="s">
        <v>351</v>
      </c>
      <c r="C370" s="15" t="s">
        <v>60</v>
      </c>
      <c r="D370" s="15" t="s">
        <v>203</v>
      </c>
      <c r="E370" s="15" t="s">
        <v>382</v>
      </c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6"/>
      <c r="W370" s="16"/>
      <c r="X370" s="16"/>
      <c r="Y370" s="16"/>
      <c r="Z370" s="14" t="s">
        <v>381</v>
      </c>
      <c r="AA370" s="23">
        <v>2983500</v>
      </c>
      <c r="AB370" s="23"/>
      <c r="AC370" s="23"/>
      <c r="AD370" s="23">
        <v>2983500</v>
      </c>
      <c r="AE370" s="5" t="s">
        <v>381</v>
      </c>
      <c r="AF370" s="30">
        <f t="shared" si="9"/>
        <v>100</v>
      </c>
    </row>
    <row r="371" spans="1:32" ht="99.2" customHeight="1" x14ac:dyDescent="0.25">
      <c r="A371" s="14" t="s">
        <v>26</v>
      </c>
      <c r="B371" s="15" t="s">
        <v>351</v>
      </c>
      <c r="C371" s="15" t="s">
        <v>60</v>
      </c>
      <c r="D371" s="15" t="s">
        <v>203</v>
      </c>
      <c r="E371" s="15" t="s">
        <v>382</v>
      </c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 t="s">
        <v>27</v>
      </c>
      <c r="U371" s="15"/>
      <c r="V371" s="16"/>
      <c r="W371" s="16"/>
      <c r="X371" s="16"/>
      <c r="Y371" s="16"/>
      <c r="Z371" s="14" t="s">
        <v>26</v>
      </c>
      <c r="AA371" s="23">
        <v>2676499.85</v>
      </c>
      <c r="AB371" s="23"/>
      <c r="AC371" s="23"/>
      <c r="AD371" s="23">
        <v>2676499.85</v>
      </c>
      <c r="AE371" s="6" t="s">
        <v>26</v>
      </c>
      <c r="AF371" s="30">
        <f t="shared" si="9"/>
        <v>100</v>
      </c>
    </row>
    <row r="372" spans="1:32" ht="49.5" customHeight="1" x14ac:dyDescent="0.25">
      <c r="A372" s="14" t="s">
        <v>28</v>
      </c>
      <c r="B372" s="15" t="s">
        <v>351</v>
      </c>
      <c r="C372" s="15" t="s">
        <v>60</v>
      </c>
      <c r="D372" s="15" t="s">
        <v>203</v>
      </c>
      <c r="E372" s="15" t="s">
        <v>382</v>
      </c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 t="s">
        <v>29</v>
      </c>
      <c r="U372" s="15"/>
      <c r="V372" s="16"/>
      <c r="W372" s="16"/>
      <c r="X372" s="16"/>
      <c r="Y372" s="16"/>
      <c r="Z372" s="14" t="s">
        <v>28</v>
      </c>
      <c r="AA372" s="23">
        <v>307000.15000000002</v>
      </c>
      <c r="AB372" s="23"/>
      <c r="AC372" s="23"/>
      <c r="AD372" s="23">
        <v>307000.15000000002</v>
      </c>
      <c r="AE372" s="6" t="s">
        <v>28</v>
      </c>
      <c r="AF372" s="30">
        <f t="shared" si="9"/>
        <v>100</v>
      </c>
    </row>
    <row r="373" spans="1:32" ht="49.5" customHeight="1" x14ac:dyDescent="0.25">
      <c r="A373" s="11" t="s">
        <v>383</v>
      </c>
      <c r="B373" s="12" t="s">
        <v>384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3"/>
      <c r="W373" s="13"/>
      <c r="X373" s="13"/>
      <c r="Y373" s="13"/>
      <c r="Z373" s="11" t="s">
        <v>383</v>
      </c>
      <c r="AA373" s="22">
        <v>1658408.69</v>
      </c>
      <c r="AB373" s="22"/>
      <c r="AC373" s="22"/>
      <c r="AD373" s="22">
        <f t="shared" ref="AD373:AD378" si="10">AD374</f>
        <v>1656838.3</v>
      </c>
      <c r="AE373" s="4" t="s">
        <v>383</v>
      </c>
      <c r="AF373" s="28">
        <f t="shared" si="9"/>
        <v>99.905307418523009</v>
      </c>
    </row>
    <row r="374" spans="1:32" ht="33" customHeight="1" x14ac:dyDescent="0.25">
      <c r="A374" s="11" t="s">
        <v>14</v>
      </c>
      <c r="B374" s="12" t="s">
        <v>384</v>
      </c>
      <c r="C374" s="12" t="s">
        <v>15</v>
      </c>
      <c r="D374" s="12" t="s">
        <v>16</v>
      </c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3"/>
      <c r="W374" s="13"/>
      <c r="X374" s="13"/>
      <c r="Y374" s="13"/>
      <c r="Z374" s="11" t="s">
        <v>14</v>
      </c>
      <c r="AA374" s="22">
        <v>1658408.69</v>
      </c>
      <c r="AB374" s="22"/>
      <c r="AC374" s="22"/>
      <c r="AD374" s="22">
        <f t="shared" si="10"/>
        <v>1656838.3</v>
      </c>
      <c r="AE374" s="4" t="s">
        <v>14</v>
      </c>
      <c r="AF374" s="28">
        <f t="shared" si="9"/>
        <v>99.905307418523009</v>
      </c>
    </row>
    <row r="375" spans="1:32" ht="82.5" customHeight="1" x14ac:dyDescent="0.25">
      <c r="A375" s="11" t="s">
        <v>385</v>
      </c>
      <c r="B375" s="12" t="s">
        <v>384</v>
      </c>
      <c r="C375" s="12" t="s">
        <v>15</v>
      </c>
      <c r="D375" s="12" t="s">
        <v>76</v>
      </c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3"/>
      <c r="W375" s="13"/>
      <c r="X375" s="13"/>
      <c r="Y375" s="13"/>
      <c r="Z375" s="11" t="s">
        <v>385</v>
      </c>
      <c r="AA375" s="22">
        <v>1658408.69</v>
      </c>
      <c r="AB375" s="22"/>
      <c r="AC375" s="22"/>
      <c r="AD375" s="22">
        <f t="shared" si="10"/>
        <v>1656838.3</v>
      </c>
      <c r="AE375" s="4" t="s">
        <v>385</v>
      </c>
      <c r="AF375" s="28">
        <f t="shared" si="9"/>
        <v>99.905307418523009</v>
      </c>
    </row>
    <row r="376" spans="1:32" ht="16.5" customHeight="1" x14ac:dyDescent="0.25">
      <c r="A376" s="14" t="s">
        <v>386</v>
      </c>
      <c r="B376" s="15" t="s">
        <v>384</v>
      </c>
      <c r="C376" s="15" t="s">
        <v>15</v>
      </c>
      <c r="D376" s="15" t="s">
        <v>76</v>
      </c>
      <c r="E376" s="15" t="s">
        <v>387</v>
      </c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6"/>
      <c r="W376" s="16"/>
      <c r="X376" s="16"/>
      <c r="Y376" s="16"/>
      <c r="Z376" s="14" t="s">
        <v>386</v>
      </c>
      <c r="AA376" s="23">
        <v>1658408.69</v>
      </c>
      <c r="AB376" s="23"/>
      <c r="AC376" s="23"/>
      <c r="AD376" s="23">
        <f t="shared" si="10"/>
        <v>1656838.3</v>
      </c>
      <c r="AE376" s="5" t="s">
        <v>386</v>
      </c>
      <c r="AF376" s="30">
        <f t="shared" si="9"/>
        <v>99.905307418523009</v>
      </c>
    </row>
    <row r="377" spans="1:32" ht="16.5" customHeight="1" x14ac:dyDescent="0.25">
      <c r="A377" s="14" t="s">
        <v>388</v>
      </c>
      <c r="B377" s="15" t="s">
        <v>384</v>
      </c>
      <c r="C377" s="15" t="s">
        <v>15</v>
      </c>
      <c r="D377" s="15" t="s">
        <v>76</v>
      </c>
      <c r="E377" s="15" t="s">
        <v>389</v>
      </c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6"/>
      <c r="W377" s="16"/>
      <c r="X377" s="16"/>
      <c r="Y377" s="16"/>
      <c r="Z377" s="14" t="s">
        <v>388</v>
      </c>
      <c r="AA377" s="23">
        <v>1658408.69</v>
      </c>
      <c r="AB377" s="23"/>
      <c r="AC377" s="23"/>
      <c r="AD377" s="23">
        <f t="shared" si="10"/>
        <v>1656838.3</v>
      </c>
      <c r="AE377" s="5" t="s">
        <v>388</v>
      </c>
      <c r="AF377" s="30">
        <f t="shared" si="9"/>
        <v>99.905307418523009</v>
      </c>
    </row>
    <row r="378" spans="1:32" ht="16.5" customHeight="1" x14ac:dyDescent="0.25">
      <c r="A378" s="14" t="s">
        <v>185</v>
      </c>
      <c r="B378" s="15" t="s">
        <v>384</v>
      </c>
      <c r="C378" s="15" t="s">
        <v>15</v>
      </c>
      <c r="D378" s="15" t="s">
        <v>76</v>
      </c>
      <c r="E378" s="15" t="s">
        <v>390</v>
      </c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6"/>
      <c r="W378" s="16"/>
      <c r="X378" s="16"/>
      <c r="Y378" s="16"/>
      <c r="Z378" s="14" t="s">
        <v>185</v>
      </c>
      <c r="AA378" s="23">
        <v>1658408.69</v>
      </c>
      <c r="AB378" s="23"/>
      <c r="AC378" s="23"/>
      <c r="AD378" s="23">
        <f t="shared" si="10"/>
        <v>1656838.3</v>
      </c>
      <c r="AE378" s="5" t="s">
        <v>185</v>
      </c>
      <c r="AF378" s="30">
        <f t="shared" si="9"/>
        <v>99.905307418523009</v>
      </c>
    </row>
    <row r="379" spans="1:32" ht="33" customHeight="1" x14ac:dyDescent="0.25">
      <c r="A379" s="14" t="s">
        <v>34</v>
      </c>
      <c r="B379" s="15" t="s">
        <v>384</v>
      </c>
      <c r="C379" s="15" t="s">
        <v>15</v>
      </c>
      <c r="D379" s="15" t="s">
        <v>76</v>
      </c>
      <c r="E379" s="15" t="s">
        <v>391</v>
      </c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6"/>
      <c r="W379" s="16"/>
      <c r="X379" s="16"/>
      <c r="Y379" s="16"/>
      <c r="Z379" s="14" t="s">
        <v>34</v>
      </c>
      <c r="AA379" s="23">
        <v>1658408.69</v>
      </c>
      <c r="AB379" s="23"/>
      <c r="AC379" s="23"/>
      <c r="AD379" s="23">
        <f>AD380+AD381</f>
        <v>1656838.3</v>
      </c>
      <c r="AE379" s="5" t="s">
        <v>34</v>
      </c>
      <c r="AF379" s="30">
        <f t="shared" si="9"/>
        <v>99.905307418523009</v>
      </c>
    </row>
    <row r="380" spans="1:32" ht="99.2" customHeight="1" x14ac:dyDescent="0.25">
      <c r="A380" s="14" t="s">
        <v>26</v>
      </c>
      <c r="B380" s="15" t="s">
        <v>384</v>
      </c>
      <c r="C380" s="15" t="s">
        <v>15</v>
      </c>
      <c r="D380" s="15" t="s">
        <v>76</v>
      </c>
      <c r="E380" s="15" t="s">
        <v>391</v>
      </c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 t="s">
        <v>27</v>
      </c>
      <c r="U380" s="15"/>
      <c r="V380" s="16"/>
      <c r="W380" s="16"/>
      <c r="X380" s="16"/>
      <c r="Y380" s="16"/>
      <c r="Z380" s="14" t="s">
        <v>26</v>
      </c>
      <c r="AA380" s="23">
        <v>1580084.69</v>
      </c>
      <c r="AB380" s="23"/>
      <c r="AC380" s="23"/>
      <c r="AD380" s="23">
        <v>1580084.69</v>
      </c>
      <c r="AE380" s="6" t="s">
        <v>26</v>
      </c>
      <c r="AF380" s="30">
        <f t="shared" si="9"/>
        <v>100</v>
      </c>
    </row>
    <row r="381" spans="1:32" ht="49.5" customHeight="1" x14ac:dyDescent="0.25">
      <c r="A381" s="14" t="s">
        <v>28</v>
      </c>
      <c r="B381" s="15" t="s">
        <v>384</v>
      </c>
      <c r="C381" s="15" t="s">
        <v>15</v>
      </c>
      <c r="D381" s="15" t="s">
        <v>76</v>
      </c>
      <c r="E381" s="15" t="s">
        <v>391</v>
      </c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 t="s">
        <v>29</v>
      </c>
      <c r="U381" s="15"/>
      <c r="V381" s="16"/>
      <c r="W381" s="16"/>
      <c r="X381" s="16"/>
      <c r="Y381" s="16"/>
      <c r="Z381" s="14" t="s">
        <v>28</v>
      </c>
      <c r="AA381" s="23">
        <v>78324</v>
      </c>
      <c r="AB381" s="23"/>
      <c r="AC381" s="23"/>
      <c r="AD381" s="23">
        <v>76753.61</v>
      </c>
      <c r="AE381" s="6" t="s">
        <v>28</v>
      </c>
      <c r="AF381" s="30">
        <f t="shared" si="9"/>
        <v>97.99500791583678</v>
      </c>
    </row>
    <row r="382" spans="1:32" ht="49.5" customHeight="1" x14ac:dyDescent="0.25">
      <c r="A382" s="11" t="s">
        <v>392</v>
      </c>
      <c r="B382" s="12" t="s">
        <v>393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3"/>
      <c r="W382" s="13"/>
      <c r="X382" s="13"/>
      <c r="Y382" s="13"/>
      <c r="Z382" s="11" t="s">
        <v>392</v>
      </c>
      <c r="AA382" s="22">
        <f>AA383+AA484+AA492+AA523+AA618+AA739+AA778+AA803+AA812</f>
        <v>234096240.22999999</v>
      </c>
      <c r="AB382" s="22">
        <f>AB383+AB484+AB492+AB523+AB618+AB739+AB778+AB803+AB812</f>
        <v>0</v>
      </c>
      <c r="AC382" s="22">
        <f>AC383+AC484+AC492+AC523+AC618+AC739+AC778+AC803+AC812</f>
        <v>0</v>
      </c>
      <c r="AD382" s="22">
        <f>AD383+AD484+AD492+AD523+AD618+AD739+AD778+AD803+AD812</f>
        <v>229630010.78</v>
      </c>
      <c r="AE382" s="4" t="s">
        <v>392</v>
      </c>
      <c r="AF382" s="28">
        <f t="shared" si="9"/>
        <v>98.092139606508894</v>
      </c>
    </row>
    <row r="383" spans="1:32" ht="33" customHeight="1" x14ac:dyDescent="0.25">
      <c r="A383" s="11" t="s">
        <v>14</v>
      </c>
      <c r="B383" s="12" t="s">
        <v>393</v>
      </c>
      <c r="C383" s="12" t="s">
        <v>15</v>
      </c>
      <c r="D383" s="12" t="s">
        <v>16</v>
      </c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3"/>
      <c r="W383" s="13"/>
      <c r="X383" s="13"/>
      <c r="Y383" s="13"/>
      <c r="Z383" s="11" t="s">
        <v>14</v>
      </c>
      <c r="AA383" s="22">
        <v>55690438.390000001</v>
      </c>
      <c r="AB383" s="22"/>
      <c r="AC383" s="22"/>
      <c r="AD383" s="22">
        <f>AD384+AD390+AD410+AD416</f>
        <v>54905330.5</v>
      </c>
      <c r="AE383" s="4" t="s">
        <v>14</v>
      </c>
      <c r="AF383" s="28">
        <f t="shared" si="9"/>
        <v>98.590228569396615</v>
      </c>
    </row>
    <row r="384" spans="1:32" ht="66" customHeight="1" x14ac:dyDescent="0.25">
      <c r="A384" s="11" t="s">
        <v>394</v>
      </c>
      <c r="B384" s="12" t="s">
        <v>393</v>
      </c>
      <c r="C384" s="12" t="s">
        <v>15</v>
      </c>
      <c r="D384" s="12" t="s">
        <v>246</v>
      </c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3"/>
      <c r="W384" s="13"/>
      <c r="X384" s="13"/>
      <c r="Y384" s="13"/>
      <c r="Z384" s="11" t="s">
        <v>394</v>
      </c>
      <c r="AA384" s="22">
        <v>1776578.41</v>
      </c>
      <c r="AB384" s="22"/>
      <c r="AC384" s="22"/>
      <c r="AD384" s="22">
        <v>1776578.41</v>
      </c>
      <c r="AE384" s="4" t="s">
        <v>394</v>
      </c>
      <c r="AF384" s="28">
        <f t="shared" ref="AF384:AF447" si="11">AD384/AA384*100</f>
        <v>100</v>
      </c>
    </row>
    <row r="385" spans="1:32" ht="99.2" customHeight="1" x14ac:dyDescent="0.25">
      <c r="A385" s="14" t="s">
        <v>324</v>
      </c>
      <c r="B385" s="15" t="s">
        <v>393</v>
      </c>
      <c r="C385" s="15" t="s">
        <v>15</v>
      </c>
      <c r="D385" s="15" t="s">
        <v>246</v>
      </c>
      <c r="E385" s="15" t="s">
        <v>325</v>
      </c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6"/>
      <c r="W385" s="16"/>
      <c r="X385" s="16"/>
      <c r="Y385" s="16"/>
      <c r="Z385" s="14" t="s">
        <v>324</v>
      </c>
      <c r="AA385" s="23">
        <v>1776578.41</v>
      </c>
      <c r="AB385" s="23"/>
      <c r="AC385" s="23"/>
      <c r="AD385" s="23">
        <v>1776578.41</v>
      </c>
      <c r="AE385" s="5" t="s">
        <v>324</v>
      </c>
      <c r="AF385" s="30">
        <f t="shared" si="11"/>
        <v>100</v>
      </c>
    </row>
    <row r="386" spans="1:32" ht="33" customHeight="1" x14ac:dyDescent="0.25">
      <c r="A386" s="14" t="s">
        <v>30</v>
      </c>
      <c r="B386" s="15" t="s">
        <v>393</v>
      </c>
      <c r="C386" s="15" t="s">
        <v>15</v>
      </c>
      <c r="D386" s="15" t="s">
        <v>246</v>
      </c>
      <c r="E386" s="15" t="s">
        <v>395</v>
      </c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6"/>
      <c r="W386" s="16"/>
      <c r="X386" s="16"/>
      <c r="Y386" s="16"/>
      <c r="Z386" s="14" t="s">
        <v>30</v>
      </c>
      <c r="AA386" s="23">
        <v>1776578.41</v>
      </c>
      <c r="AB386" s="23"/>
      <c r="AC386" s="23"/>
      <c r="AD386" s="23">
        <v>1776578.41</v>
      </c>
      <c r="AE386" s="5" t="s">
        <v>30</v>
      </c>
      <c r="AF386" s="30">
        <f t="shared" si="11"/>
        <v>100</v>
      </c>
    </row>
    <row r="387" spans="1:32" ht="49.5" customHeight="1" x14ac:dyDescent="0.25">
      <c r="A387" s="14" t="s">
        <v>396</v>
      </c>
      <c r="B387" s="15" t="s">
        <v>393</v>
      </c>
      <c r="C387" s="15" t="s">
        <v>15</v>
      </c>
      <c r="D387" s="15" t="s">
        <v>246</v>
      </c>
      <c r="E387" s="15" t="s">
        <v>397</v>
      </c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6"/>
      <c r="W387" s="16"/>
      <c r="X387" s="16"/>
      <c r="Y387" s="16"/>
      <c r="Z387" s="14" t="s">
        <v>396</v>
      </c>
      <c r="AA387" s="23">
        <v>1776578.41</v>
      </c>
      <c r="AB387" s="23"/>
      <c r="AC387" s="23"/>
      <c r="AD387" s="23">
        <v>1776578.41</v>
      </c>
      <c r="AE387" s="5" t="s">
        <v>396</v>
      </c>
      <c r="AF387" s="30">
        <f t="shared" si="11"/>
        <v>100</v>
      </c>
    </row>
    <row r="388" spans="1:32" ht="49.5" customHeight="1" x14ac:dyDescent="0.25">
      <c r="A388" s="14" t="s">
        <v>398</v>
      </c>
      <c r="B388" s="15" t="s">
        <v>393</v>
      </c>
      <c r="C388" s="15" t="s">
        <v>15</v>
      </c>
      <c r="D388" s="15" t="s">
        <v>246</v>
      </c>
      <c r="E388" s="15" t="s">
        <v>399</v>
      </c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6"/>
      <c r="W388" s="16"/>
      <c r="X388" s="16"/>
      <c r="Y388" s="16"/>
      <c r="Z388" s="14" t="s">
        <v>398</v>
      </c>
      <c r="AA388" s="23">
        <v>1776578.41</v>
      </c>
      <c r="AB388" s="23"/>
      <c r="AC388" s="23"/>
      <c r="AD388" s="23">
        <v>1776578.41</v>
      </c>
      <c r="AE388" s="5" t="s">
        <v>398</v>
      </c>
      <c r="AF388" s="30">
        <f t="shared" si="11"/>
        <v>100</v>
      </c>
    </row>
    <row r="389" spans="1:32" ht="99.2" customHeight="1" x14ac:dyDescent="0.25">
      <c r="A389" s="14" t="s">
        <v>26</v>
      </c>
      <c r="B389" s="15" t="s">
        <v>393</v>
      </c>
      <c r="C389" s="15" t="s">
        <v>15</v>
      </c>
      <c r="D389" s="15" t="s">
        <v>246</v>
      </c>
      <c r="E389" s="15" t="s">
        <v>399</v>
      </c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 t="s">
        <v>27</v>
      </c>
      <c r="U389" s="15"/>
      <c r="V389" s="16"/>
      <c r="W389" s="16"/>
      <c r="X389" s="16"/>
      <c r="Y389" s="16"/>
      <c r="Z389" s="14" t="s">
        <v>26</v>
      </c>
      <c r="AA389" s="23">
        <v>1776578.41</v>
      </c>
      <c r="AB389" s="23"/>
      <c r="AC389" s="23"/>
      <c r="AD389" s="23">
        <v>1776578.41</v>
      </c>
      <c r="AE389" s="6" t="s">
        <v>26</v>
      </c>
      <c r="AF389" s="30">
        <f t="shared" si="11"/>
        <v>100</v>
      </c>
    </row>
    <row r="390" spans="1:32" ht="99.2" customHeight="1" x14ac:dyDescent="0.25">
      <c r="A390" s="11" t="s">
        <v>400</v>
      </c>
      <c r="B390" s="12" t="s">
        <v>393</v>
      </c>
      <c r="C390" s="12" t="s">
        <v>15</v>
      </c>
      <c r="D390" s="12" t="s">
        <v>60</v>
      </c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3"/>
      <c r="W390" s="13"/>
      <c r="X390" s="13"/>
      <c r="Y390" s="13"/>
      <c r="Z390" s="11" t="s">
        <v>400</v>
      </c>
      <c r="AA390" s="22">
        <v>24342122.77</v>
      </c>
      <c r="AB390" s="22"/>
      <c r="AC390" s="22"/>
      <c r="AD390" s="22">
        <f>AD391</f>
        <v>24177850.68</v>
      </c>
      <c r="AE390" s="4" t="s">
        <v>400</v>
      </c>
      <c r="AF390" s="28">
        <f t="shared" si="11"/>
        <v>99.325152980485115</v>
      </c>
    </row>
    <row r="391" spans="1:32" ht="99.2" customHeight="1" x14ac:dyDescent="0.25">
      <c r="A391" s="14" t="s">
        <v>324</v>
      </c>
      <c r="B391" s="15" t="s">
        <v>393</v>
      </c>
      <c r="C391" s="15" t="s">
        <v>15</v>
      </c>
      <c r="D391" s="15" t="s">
        <v>60</v>
      </c>
      <c r="E391" s="15" t="s">
        <v>325</v>
      </c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6"/>
      <c r="W391" s="16"/>
      <c r="X391" s="16"/>
      <c r="Y391" s="16"/>
      <c r="Z391" s="14" t="s">
        <v>324</v>
      </c>
      <c r="AA391" s="23">
        <v>24342122.77</v>
      </c>
      <c r="AB391" s="23"/>
      <c r="AC391" s="23"/>
      <c r="AD391" s="23">
        <f>AD392+AD396</f>
        <v>24177850.68</v>
      </c>
      <c r="AE391" s="5" t="s">
        <v>324</v>
      </c>
      <c r="AF391" s="30">
        <f t="shared" si="11"/>
        <v>99.325152980485115</v>
      </c>
    </row>
    <row r="392" spans="1:32" ht="49.5" customHeight="1" x14ac:dyDescent="0.25">
      <c r="A392" s="14" t="s">
        <v>326</v>
      </c>
      <c r="B392" s="15" t="s">
        <v>393</v>
      </c>
      <c r="C392" s="15" t="s">
        <v>15</v>
      </c>
      <c r="D392" s="15" t="s">
        <v>60</v>
      </c>
      <c r="E392" s="15" t="s">
        <v>327</v>
      </c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6"/>
      <c r="W392" s="16"/>
      <c r="X392" s="16"/>
      <c r="Y392" s="16"/>
      <c r="Z392" s="14" t="s">
        <v>326</v>
      </c>
      <c r="AA392" s="23">
        <v>7840</v>
      </c>
      <c r="AB392" s="23"/>
      <c r="AC392" s="23"/>
      <c r="AD392" s="23">
        <v>7840</v>
      </c>
      <c r="AE392" s="5" t="s">
        <v>326</v>
      </c>
      <c r="AF392" s="30">
        <f t="shared" si="11"/>
        <v>100</v>
      </c>
    </row>
    <row r="393" spans="1:32" ht="16.5" customHeight="1" x14ac:dyDescent="0.25">
      <c r="A393" s="14" t="s">
        <v>328</v>
      </c>
      <c r="B393" s="15" t="s">
        <v>393</v>
      </c>
      <c r="C393" s="15" t="s">
        <v>15</v>
      </c>
      <c r="D393" s="15" t="s">
        <v>60</v>
      </c>
      <c r="E393" s="15" t="s">
        <v>329</v>
      </c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6"/>
      <c r="W393" s="16"/>
      <c r="X393" s="16"/>
      <c r="Y393" s="16"/>
      <c r="Z393" s="14" t="s">
        <v>328</v>
      </c>
      <c r="AA393" s="23">
        <v>7840</v>
      </c>
      <c r="AB393" s="23"/>
      <c r="AC393" s="23"/>
      <c r="AD393" s="23">
        <v>7840</v>
      </c>
      <c r="AE393" s="5" t="s">
        <v>328</v>
      </c>
      <c r="AF393" s="30">
        <f t="shared" si="11"/>
        <v>100</v>
      </c>
    </row>
    <row r="394" spans="1:32" ht="33" customHeight="1" x14ac:dyDescent="0.25">
      <c r="A394" s="14" t="s">
        <v>330</v>
      </c>
      <c r="B394" s="15" t="s">
        <v>393</v>
      </c>
      <c r="C394" s="15" t="s">
        <v>15</v>
      </c>
      <c r="D394" s="15" t="s">
        <v>60</v>
      </c>
      <c r="E394" s="15" t="s">
        <v>331</v>
      </c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6"/>
      <c r="W394" s="16"/>
      <c r="X394" s="16"/>
      <c r="Y394" s="16"/>
      <c r="Z394" s="14" t="s">
        <v>330</v>
      </c>
      <c r="AA394" s="23">
        <v>7840</v>
      </c>
      <c r="AB394" s="23"/>
      <c r="AC394" s="23"/>
      <c r="AD394" s="23">
        <v>7840</v>
      </c>
      <c r="AE394" s="5" t="s">
        <v>330</v>
      </c>
      <c r="AF394" s="30">
        <f t="shared" si="11"/>
        <v>100</v>
      </c>
    </row>
    <row r="395" spans="1:32" ht="49.5" customHeight="1" x14ac:dyDescent="0.25">
      <c r="A395" s="14" t="s">
        <v>28</v>
      </c>
      <c r="B395" s="15" t="s">
        <v>393</v>
      </c>
      <c r="C395" s="15" t="s">
        <v>15</v>
      </c>
      <c r="D395" s="15" t="s">
        <v>60</v>
      </c>
      <c r="E395" s="15" t="s">
        <v>331</v>
      </c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 t="s">
        <v>29</v>
      </c>
      <c r="U395" s="15"/>
      <c r="V395" s="16"/>
      <c r="W395" s="16"/>
      <c r="X395" s="16"/>
      <c r="Y395" s="16"/>
      <c r="Z395" s="14" t="s">
        <v>28</v>
      </c>
      <c r="AA395" s="23">
        <v>7840</v>
      </c>
      <c r="AB395" s="23"/>
      <c r="AC395" s="23"/>
      <c r="AD395" s="23">
        <v>7840</v>
      </c>
      <c r="AE395" s="6" t="s">
        <v>28</v>
      </c>
      <c r="AF395" s="30">
        <f t="shared" si="11"/>
        <v>100</v>
      </c>
    </row>
    <row r="396" spans="1:32" ht="33" customHeight="1" x14ac:dyDescent="0.25">
      <c r="A396" s="14" t="s">
        <v>30</v>
      </c>
      <c r="B396" s="15" t="s">
        <v>393</v>
      </c>
      <c r="C396" s="15" t="s">
        <v>15</v>
      </c>
      <c r="D396" s="15" t="s">
        <v>60</v>
      </c>
      <c r="E396" s="15" t="s">
        <v>395</v>
      </c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6"/>
      <c r="W396" s="16"/>
      <c r="X396" s="16"/>
      <c r="Y396" s="16"/>
      <c r="Z396" s="14" t="s">
        <v>30</v>
      </c>
      <c r="AA396" s="23">
        <v>24334282.77</v>
      </c>
      <c r="AB396" s="23"/>
      <c r="AC396" s="23"/>
      <c r="AD396" s="23">
        <f>AD397</f>
        <v>24170010.68</v>
      </c>
      <c r="AE396" s="5" t="s">
        <v>30</v>
      </c>
      <c r="AF396" s="30">
        <f t="shared" si="11"/>
        <v>99.324935558805464</v>
      </c>
    </row>
    <row r="397" spans="1:32" ht="49.5" customHeight="1" x14ac:dyDescent="0.25">
      <c r="A397" s="14" t="s">
        <v>396</v>
      </c>
      <c r="B397" s="15" t="s">
        <v>393</v>
      </c>
      <c r="C397" s="15" t="s">
        <v>15</v>
      </c>
      <c r="D397" s="15" t="s">
        <v>60</v>
      </c>
      <c r="E397" s="15" t="s">
        <v>397</v>
      </c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6"/>
      <c r="W397" s="16"/>
      <c r="X397" s="16"/>
      <c r="Y397" s="16"/>
      <c r="Z397" s="14" t="s">
        <v>396</v>
      </c>
      <c r="AA397" s="23">
        <v>24334282.77</v>
      </c>
      <c r="AB397" s="23"/>
      <c r="AC397" s="23"/>
      <c r="AD397" s="23">
        <f>AD398+AD402+AD404+AD407</f>
        <v>24170010.68</v>
      </c>
      <c r="AE397" s="5" t="s">
        <v>396</v>
      </c>
      <c r="AF397" s="30">
        <f t="shared" si="11"/>
        <v>99.324935558805464</v>
      </c>
    </row>
    <row r="398" spans="1:32" ht="33" customHeight="1" x14ac:dyDescent="0.25">
      <c r="A398" s="14" t="s">
        <v>34</v>
      </c>
      <c r="B398" s="15" t="s">
        <v>393</v>
      </c>
      <c r="C398" s="15" t="s">
        <v>15</v>
      </c>
      <c r="D398" s="15" t="s">
        <v>60</v>
      </c>
      <c r="E398" s="15" t="s">
        <v>401</v>
      </c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6"/>
      <c r="W398" s="16"/>
      <c r="X398" s="16"/>
      <c r="Y398" s="16"/>
      <c r="Z398" s="14" t="s">
        <v>34</v>
      </c>
      <c r="AA398" s="23">
        <v>23181592.77</v>
      </c>
      <c r="AB398" s="23"/>
      <c r="AC398" s="23"/>
      <c r="AD398" s="23">
        <f>AD399+AD400+AD401</f>
        <v>23017320.68</v>
      </c>
      <c r="AE398" s="5" t="s">
        <v>34</v>
      </c>
      <c r="AF398" s="30">
        <f t="shared" si="11"/>
        <v>99.291368407555709</v>
      </c>
    </row>
    <row r="399" spans="1:32" ht="99.2" customHeight="1" x14ac:dyDescent="0.25">
      <c r="A399" s="14" t="s">
        <v>26</v>
      </c>
      <c r="B399" s="15" t="s">
        <v>393</v>
      </c>
      <c r="C399" s="15" t="s">
        <v>15</v>
      </c>
      <c r="D399" s="15" t="s">
        <v>60</v>
      </c>
      <c r="E399" s="15" t="s">
        <v>401</v>
      </c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 t="s">
        <v>27</v>
      </c>
      <c r="U399" s="15"/>
      <c r="V399" s="16"/>
      <c r="W399" s="16"/>
      <c r="X399" s="16"/>
      <c r="Y399" s="16"/>
      <c r="Z399" s="14" t="s">
        <v>26</v>
      </c>
      <c r="AA399" s="23">
        <v>22467519.77</v>
      </c>
      <c r="AB399" s="23"/>
      <c r="AC399" s="23"/>
      <c r="AD399" s="23">
        <v>22390455.890000001</v>
      </c>
      <c r="AE399" s="6" t="s">
        <v>26</v>
      </c>
      <c r="AF399" s="30">
        <f t="shared" si="11"/>
        <v>99.656998721759678</v>
      </c>
    </row>
    <row r="400" spans="1:32" ht="49.5" customHeight="1" x14ac:dyDescent="0.25">
      <c r="A400" s="14" t="s">
        <v>28</v>
      </c>
      <c r="B400" s="15" t="s">
        <v>393</v>
      </c>
      <c r="C400" s="15" t="s">
        <v>15</v>
      </c>
      <c r="D400" s="15" t="s">
        <v>60</v>
      </c>
      <c r="E400" s="15" t="s">
        <v>401</v>
      </c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 t="s">
        <v>29</v>
      </c>
      <c r="U400" s="15"/>
      <c r="V400" s="16"/>
      <c r="W400" s="16"/>
      <c r="X400" s="16"/>
      <c r="Y400" s="16"/>
      <c r="Z400" s="14" t="s">
        <v>28</v>
      </c>
      <c r="AA400" s="23">
        <v>675470.2</v>
      </c>
      <c r="AB400" s="23"/>
      <c r="AC400" s="23"/>
      <c r="AD400" s="23">
        <v>615759.99</v>
      </c>
      <c r="AE400" s="6" t="s">
        <v>28</v>
      </c>
      <c r="AF400" s="30">
        <f t="shared" si="11"/>
        <v>91.160200701674185</v>
      </c>
    </row>
    <row r="401" spans="1:32" ht="16.5" customHeight="1" x14ac:dyDescent="0.25">
      <c r="A401" s="14" t="s">
        <v>36</v>
      </c>
      <c r="B401" s="15" t="s">
        <v>393</v>
      </c>
      <c r="C401" s="15" t="s">
        <v>15</v>
      </c>
      <c r="D401" s="15" t="s">
        <v>60</v>
      </c>
      <c r="E401" s="15" t="s">
        <v>401</v>
      </c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 t="s">
        <v>37</v>
      </c>
      <c r="U401" s="15"/>
      <c r="V401" s="16"/>
      <c r="W401" s="16"/>
      <c r="X401" s="16"/>
      <c r="Y401" s="16"/>
      <c r="Z401" s="14" t="s">
        <v>36</v>
      </c>
      <c r="AA401" s="23">
        <v>38602.800000000003</v>
      </c>
      <c r="AB401" s="23"/>
      <c r="AC401" s="23"/>
      <c r="AD401" s="23">
        <v>11104.8</v>
      </c>
      <c r="AE401" s="6" t="s">
        <v>36</v>
      </c>
      <c r="AF401" s="30">
        <f t="shared" si="11"/>
        <v>28.766825204389313</v>
      </c>
    </row>
    <row r="402" spans="1:32" ht="115.7" customHeight="1" x14ac:dyDescent="0.25">
      <c r="A402" s="14" t="s">
        <v>38</v>
      </c>
      <c r="B402" s="15" t="s">
        <v>393</v>
      </c>
      <c r="C402" s="15" t="s">
        <v>15</v>
      </c>
      <c r="D402" s="15" t="s">
        <v>60</v>
      </c>
      <c r="E402" s="15" t="s">
        <v>402</v>
      </c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6"/>
      <c r="W402" s="16"/>
      <c r="X402" s="16"/>
      <c r="Y402" s="16"/>
      <c r="Z402" s="14" t="s">
        <v>38</v>
      </c>
      <c r="AA402" s="23">
        <v>317990</v>
      </c>
      <c r="AB402" s="23"/>
      <c r="AC402" s="23"/>
      <c r="AD402" s="23">
        <v>317990</v>
      </c>
      <c r="AE402" s="5" t="s">
        <v>38</v>
      </c>
      <c r="AF402" s="30">
        <f t="shared" si="11"/>
        <v>100</v>
      </c>
    </row>
    <row r="403" spans="1:32" ht="99.2" customHeight="1" x14ac:dyDescent="0.25">
      <c r="A403" s="14" t="s">
        <v>26</v>
      </c>
      <c r="B403" s="15" t="s">
        <v>393</v>
      </c>
      <c r="C403" s="15" t="s">
        <v>15</v>
      </c>
      <c r="D403" s="15" t="s">
        <v>60</v>
      </c>
      <c r="E403" s="15" t="s">
        <v>402</v>
      </c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 t="s">
        <v>27</v>
      </c>
      <c r="U403" s="15"/>
      <c r="V403" s="16"/>
      <c r="W403" s="16"/>
      <c r="X403" s="16"/>
      <c r="Y403" s="16"/>
      <c r="Z403" s="14" t="s">
        <v>26</v>
      </c>
      <c r="AA403" s="23">
        <v>317990</v>
      </c>
      <c r="AB403" s="23"/>
      <c r="AC403" s="23"/>
      <c r="AD403" s="23">
        <v>317990</v>
      </c>
      <c r="AE403" s="6" t="s">
        <v>26</v>
      </c>
      <c r="AF403" s="30">
        <f t="shared" si="11"/>
        <v>100</v>
      </c>
    </row>
    <row r="404" spans="1:32" ht="99.2" customHeight="1" x14ac:dyDescent="0.25">
      <c r="A404" s="14" t="s">
        <v>403</v>
      </c>
      <c r="B404" s="15" t="s">
        <v>393</v>
      </c>
      <c r="C404" s="15" t="s">
        <v>15</v>
      </c>
      <c r="D404" s="15" t="s">
        <v>60</v>
      </c>
      <c r="E404" s="15" t="s">
        <v>404</v>
      </c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6"/>
      <c r="W404" s="16"/>
      <c r="X404" s="16"/>
      <c r="Y404" s="16"/>
      <c r="Z404" s="14" t="s">
        <v>403</v>
      </c>
      <c r="AA404" s="23">
        <v>452900</v>
      </c>
      <c r="AB404" s="23"/>
      <c r="AC404" s="23"/>
      <c r="AD404" s="23">
        <v>452900</v>
      </c>
      <c r="AE404" s="5" t="s">
        <v>403</v>
      </c>
      <c r="AF404" s="30">
        <f t="shared" si="11"/>
        <v>100</v>
      </c>
    </row>
    <row r="405" spans="1:32" ht="99.2" customHeight="1" x14ac:dyDescent="0.25">
      <c r="A405" s="14" t="s">
        <v>26</v>
      </c>
      <c r="B405" s="15" t="s">
        <v>393</v>
      </c>
      <c r="C405" s="15" t="s">
        <v>15</v>
      </c>
      <c r="D405" s="15" t="s">
        <v>60</v>
      </c>
      <c r="E405" s="15" t="s">
        <v>404</v>
      </c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 t="s">
        <v>27</v>
      </c>
      <c r="U405" s="15"/>
      <c r="V405" s="16"/>
      <c r="W405" s="16"/>
      <c r="X405" s="16"/>
      <c r="Y405" s="16"/>
      <c r="Z405" s="14" t="s">
        <v>26</v>
      </c>
      <c r="AA405" s="23">
        <v>293889.3</v>
      </c>
      <c r="AB405" s="23"/>
      <c r="AC405" s="23"/>
      <c r="AD405" s="23">
        <v>293889.3</v>
      </c>
      <c r="AE405" s="6" t="s">
        <v>26</v>
      </c>
      <c r="AF405" s="30">
        <f t="shared" si="11"/>
        <v>100</v>
      </c>
    </row>
    <row r="406" spans="1:32" ht="49.5" customHeight="1" x14ac:dyDescent="0.25">
      <c r="A406" s="14" t="s">
        <v>28</v>
      </c>
      <c r="B406" s="15" t="s">
        <v>393</v>
      </c>
      <c r="C406" s="15" t="s">
        <v>15</v>
      </c>
      <c r="D406" s="15" t="s">
        <v>60</v>
      </c>
      <c r="E406" s="15" t="s">
        <v>404</v>
      </c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 t="s">
        <v>29</v>
      </c>
      <c r="U406" s="15"/>
      <c r="V406" s="16"/>
      <c r="W406" s="16"/>
      <c r="X406" s="16"/>
      <c r="Y406" s="16"/>
      <c r="Z406" s="14" t="s">
        <v>28</v>
      </c>
      <c r="AA406" s="23">
        <v>159010.70000000001</v>
      </c>
      <c r="AB406" s="23"/>
      <c r="AC406" s="23"/>
      <c r="AD406" s="23">
        <v>159010.70000000001</v>
      </c>
      <c r="AE406" s="6" t="s">
        <v>28</v>
      </c>
      <c r="AF406" s="30">
        <f t="shared" si="11"/>
        <v>100</v>
      </c>
    </row>
    <row r="407" spans="1:32" ht="99.2" customHeight="1" x14ac:dyDescent="0.25">
      <c r="A407" s="14" t="s">
        <v>405</v>
      </c>
      <c r="B407" s="15" t="s">
        <v>393</v>
      </c>
      <c r="C407" s="15" t="s">
        <v>15</v>
      </c>
      <c r="D407" s="15" t="s">
        <v>60</v>
      </c>
      <c r="E407" s="15" t="s">
        <v>406</v>
      </c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6"/>
      <c r="W407" s="16"/>
      <c r="X407" s="16"/>
      <c r="Y407" s="16"/>
      <c r="Z407" s="14" t="s">
        <v>405</v>
      </c>
      <c r="AA407" s="23">
        <v>381800</v>
      </c>
      <c r="AB407" s="23"/>
      <c r="AC407" s="23"/>
      <c r="AD407" s="23">
        <v>381800</v>
      </c>
      <c r="AE407" s="5" t="s">
        <v>405</v>
      </c>
      <c r="AF407" s="30">
        <f t="shared" si="11"/>
        <v>100</v>
      </c>
    </row>
    <row r="408" spans="1:32" ht="99.2" customHeight="1" x14ac:dyDescent="0.25">
      <c r="A408" s="14" t="s">
        <v>26</v>
      </c>
      <c r="B408" s="15" t="s">
        <v>393</v>
      </c>
      <c r="C408" s="15" t="s">
        <v>15</v>
      </c>
      <c r="D408" s="15" t="s">
        <v>60</v>
      </c>
      <c r="E408" s="15" t="s">
        <v>406</v>
      </c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 t="s">
        <v>27</v>
      </c>
      <c r="U408" s="15"/>
      <c r="V408" s="16"/>
      <c r="W408" s="16"/>
      <c r="X408" s="16"/>
      <c r="Y408" s="16"/>
      <c r="Z408" s="14" t="s">
        <v>26</v>
      </c>
      <c r="AA408" s="23">
        <v>328022.59000000003</v>
      </c>
      <c r="AB408" s="23"/>
      <c r="AC408" s="23"/>
      <c r="AD408" s="23">
        <v>328022.59000000003</v>
      </c>
      <c r="AE408" s="6" t="s">
        <v>26</v>
      </c>
      <c r="AF408" s="30">
        <f t="shared" si="11"/>
        <v>100</v>
      </c>
    </row>
    <row r="409" spans="1:32" ht="49.5" customHeight="1" x14ac:dyDescent="0.25">
      <c r="A409" s="14" t="s">
        <v>28</v>
      </c>
      <c r="B409" s="15" t="s">
        <v>393</v>
      </c>
      <c r="C409" s="15" t="s">
        <v>15</v>
      </c>
      <c r="D409" s="15" t="s">
        <v>60</v>
      </c>
      <c r="E409" s="15" t="s">
        <v>406</v>
      </c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 t="s">
        <v>29</v>
      </c>
      <c r="U409" s="15"/>
      <c r="V409" s="16"/>
      <c r="W409" s="16"/>
      <c r="X409" s="16"/>
      <c r="Y409" s="16"/>
      <c r="Z409" s="14" t="s">
        <v>28</v>
      </c>
      <c r="AA409" s="23">
        <v>53777.41</v>
      </c>
      <c r="AB409" s="23"/>
      <c r="AC409" s="23"/>
      <c r="AD409" s="23">
        <v>53777.41</v>
      </c>
      <c r="AE409" s="6" t="s">
        <v>28</v>
      </c>
      <c r="AF409" s="30">
        <f t="shared" si="11"/>
        <v>100</v>
      </c>
    </row>
    <row r="410" spans="1:32" ht="16.5" customHeight="1" x14ac:dyDescent="0.25">
      <c r="A410" s="11" t="s">
        <v>407</v>
      </c>
      <c r="B410" s="12" t="s">
        <v>393</v>
      </c>
      <c r="C410" s="12" t="s">
        <v>15</v>
      </c>
      <c r="D410" s="12" t="s">
        <v>203</v>
      </c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3"/>
      <c r="W410" s="13"/>
      <c r="X410" s="13"/>
      <c r="Y410" s="13"/>
      <c r="Z410" s="11" t="s">
        <v>407</v>
      </c>
      <c r="AA410" s="22">
        <v>80367.399999999994</v>
      </c>
      <c r="AB410" s="22"/>
      <c r="AC410" s="22"/>
      <c r="AD410" s="22">
        <v>80367.399999999994</v>
      </c>
      <c r="AE410" s="4" t="s">
        <v>407</v>
      </c>
      <c r="AF410" s="28">
        <f t="shared" si="11"/>
        <v>100</v>
      </c>
    </row>
    <row r="411" spans="1:32" ht="99.2" customHeight="1" x14ac:dyDescent="0.25">
      <c r="A411" s="14" t="s">
        <v>324</v>
      </c>
      <c r="B411" s="15" t="s">
        <v>393</v>
      </c>
      <c r="C411" s="15" t="s">
        <v>15</v>
      </c>
      <c r="D411" s="15" t="s">
        <v>203</v>
      </c>
      <c r="E411" s="15" t="s">
        <v>325</v>
      </c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6"/>
      <c r="W411" s="16"/>
      <c r="X411" s="16"/>
      <c r="Y411" s="16"/>
      <c r="Z411" s="14" t="s">
        <v>324</v>
      </c>
      <c r="AA411" s="23">
        <v>80367.399999999994</v>
      </c>
      <c r="AB411" s="23"/>
      <c r="AC411" s="23"/>
      <c r="AD411" s="23">
        <v>80367.399999999994</v>
      </c>
      <c r="AE411" s="5" t="s">
        <v>324</v>
      </c>
      <c r="AF411" s="30">
        <f t="shared" si="11"/>
        <v>100</v>
      </c>
    </row>
    <row r="412" spans="1:32" ht="33" customHeight="1" x14ac:dyDescent="0.25">
      <c r="A412" s="14" t="s">
        <v>30</v>
      </c>
      <c r="B412" s="15" t="s">
        <v>393</v>
      </c>
      <c r="C412" s="15" t="s">
        <v>15</v>
      </c>
      <c r="D412" s="15" t="s">
        <v>203</v>
      </c>
      <c r="E412" s="15" t="s">
        <v>395</v>
      </c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6"/>
      <c r="W412" s="16"/>
      <c r="X412" s="16"/>
      <c r="Y412" s="16"/>
      <c r="Z412" s="14" t="s">
        <v>30</v>
      </c>
      <c r="AA412" s="23">
        <v>80367.399999999994</v>
      </c>
      <c r="AB412" s="23"/>
      <c r="AC412" s="23"/>
      <c r="AD412" s="23">
        <v>80367.399999999994</v>
      </c>
      <c r="AE412" s="5" t="s">
        <v>30</v>
      </c>
      <c r="AF412" s="30">
        <f t="shared" si="11"/>
        <v>100</v>
      </c>
    </row>
    <row r="413" spans="1:32" ht="49.5" customHeight="1" x14ac:dyDescent="0.25">
      <c r="A413" s="14" t="s">
        <v>396</v>
      </c>
      <c r="B413" s="15" t="s">
        <v>393</v>
      </c>
      <c r="C413" s="15" t="s">
        <v>15</v>
      </c>
      <c r="D413" s="15" t="s">
        <v>203</v>
      </c>
      <c r="E413" s="15" t="s">
        <v>397</v>
      </c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6"/>
      <c r="W413" s="16"/>
      <c r="X413" s="16"/>
      <c r="Y413" s="16"/>
      <c r="Z413" s="14" t="s">
        <v>396</v>
      </c>
      <c r="AA413" s="23">
        <v>80367.399999999994</v>
      </c>
      <c r="AB413" s="23"/>
      <c r="AC413" s="23"/>
      <c r="AD413" s="23">
        <v>80367.399999999994</v>
      </c>
      <c r="AE413" s="5" t="s">
        <v>396</v>
      </c>
      <c r="AF413" s="30">
        <f t="shared" si="11"/>
        <v>100</v>
      </c>
    </row>
    <row r="414" spans="1:32" ht="148.69999999999999" customHeight="1" x14ac:dyDescent="0.25">
      <c r="A414" s="17" t="s">
        <v>408</v>
      </c>
      <c r="B414" s="15" t="s">
        <v>393</v>
      </c>
      <c r="C414" s="15" t="s">
        <v>15</v>
      </c>
      <c r="D414" s="15" t="s">
        <v>203</v>
      </c>
      <c r="E414" s="15" t="s">
        <v>409</v>
      </c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6"/>
      <c r="W414" s="16"/>
      <c r="X414" s="16"/>
      <c r="Y414" s="16"/>
      <c r="Z414" s="17" t="s">
        <v>408</v>
      </c>
      <c r="AA414" s="23">
        <v>80367.399999999994</v>
      </c>
      <c r="AB414" s="23"/>
      <c r="AC414" s="23"/>
      <c r="AD414" s="23">
        <v>80367.399999999994</v>
      </c>
      <c r="AE414" s="7" t="s">
        <v>408</v>
      </c>
      <c r="AF414" s="30">
        <f t="shared" si="11"/>
        <v>100</v>
      </c>
    </row>
    <row r="415" spans="1:32" ht="49.5" customHeight="1" x14ac:dyDescent="0.25">
      <c r="A415" s="14" t="s">
        <v>28</v>
      </c>
      <c r="B415" s="15" t="s">
        <v>393</v>
      </c>
      <c r="C415" s="15" t="s">
        <v>15</v>
      </c>
      <c r="D415" s="15" t="s">
        <v>203</v>
      </c>
      <c r="E415" s="15" t="s">
        <v>409</v>
      </c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 t="s">
        <v>29</v>
      </c>
      <c r="U415" s="15"/>
      <c r="V415" s="16"/>
      <c r="W415" s="16"/>
      <c r="X415" s="16"/>
      <c r="Y415" s="16"/>
      <c r="Z415" s="14" t="s">
        <v>28</v>
      </c>
      <c r="AA415" s="23">
        <v>80367.399999999994</v>
      </c>
      <c r="AB415" s="23"/>
      <c r="AC415" s="23"/>
      <c r="AD415" s="23">
        <v>80367.399999999994</v>
      </c>
      <c r="AE415" s="6" t="s">
        <v>28</v>
      </c>
      <c r="AF415" s="30">
        <f t="shared" si="11"/>
        <v>100</v>
      </c>
    </row>
    <row r="416" spans="1:32" ht="16.5" customHeight="1" x14ac:dyDescent="0.25">
      <c r="A416" s="11" t="s">
        <v>410</v>
      </c>
      <c r="B416" s="12" t="s">
        <v>393</v>
      </c>
      <c r="C416" s="12" t="s">
        <v>15</v>
      </c>
      <c r="D416" s="12" t="s">
        <v>49</v>
      </c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3"/>
      <c r="W416" s="13"/>
      <c r="X416" s="13"/>
      <c r="Y416" s="13"/>
      <c r="Z416" s="11" t="s">
        <v>410</v>
      </c>
      <c r="AA416" s="22">
        <v>29491369.809999999</v>
      </c>
      <c r="AB416" s="22"/>
      <c r="AC416" s="22"/>
      <c r="AD416" s="22">
        <f>AD417+AD440+AD453+AD458+AD462+AD471+AD476</f>
        <v>28870534.009999998</v>
      </c>
      <c r="AE416" s="4" t="s">
        <v>410</v>
      </c>
      <c r="AF416" s="28">
        <f t="shared" si="11"/>
        <v>97.894856007029261</v>
      </c>
    </row>
    <row r="417" spans="1:32" ht="99.2" customHeight="1" x14ac:dyDescent="0.25">
      <c r="A417" s="14" t="s">
        <v>324</v>
      </c>
      <c r="B417" s="15" t="s">
        <v>393</v>
      </c>
      <c r="C417" s="15" t="s">
        <v>15</v>
      </c>
      <c r="D417" s="15" t="s">
        <v>49</v>
      </c>
      <c r="E417" s="15" t="s">
        <v>325</v>
      </c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6"/>
      <c r="W417" s="16"/>
      <c r="X417" s="16"/>
      <c r="Y417" s="16"/>
      <c r="Z417" s="14" t="s">
        <v>324</v>
      </c>
      <c r="AA417" s="23">
        <v>26572490.75</v>
      </c>
      <c r="AB417" s="23"/>
      <c r="AC417" s="23"/>
      <c r="AD417" s="23">
        <f>AD418+AD428</f>
        <v>25951654.949999996</v>
      </c>
      <c r="AE417" s="5" t="s">
        <v>324</v>
      </c>
      <c r="AF417" s="30">
        <f t="shared" si="11"/>
        <v>97.663614578546785</v>
      </c>
    </row>
    <row r="418" spans="1:32" ht="49.5" customHeight="1" x14ac:dyDescent="0.25">
      <c r="A418" s="14" t="s">
        <v>411</v>
      </c>
      <c r="B418" s="15" t="s">
        <v>393</v>
      </c>
      <c r="C418" s="15" t="s">
        <v>15</v>
      </c>
      <c r="D418" s="15" t="s">
        <v>49</v>
      </c>
      <c r="E418" s="15" t="s">
        <v>412</v>
      </c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6"/>
      <c r="W418" s="16"/>
      <c r="X418" s="16"/>
      <c r="Y418" s="16"/>
      <c r="Z418" s="14" t="s">
        <v>411</v>
      </c>
      <c r="AA418" s="23">
        <v>4124891.19</v>
      </c>
      <c r="AB418" s="23"/>
      <c r="AC418" s="23"/>
      <c r="AD418" s="23">
        <f>AD419</f>
        <v>4098898.0700000003</v>
      </c>
      <c r="AE418" s="5" t="s">
        <v>411</v>
      </c>
      <c r="AF418" s="30">
        <f t="shared" si="11"/>
        <v>99.369847135288921</v>
      </c>
    </row>
    <row r="419" spans="1:32" ht="33" customHeight="1" x14ac:dyDescent="0.25">
      <c r="A419" s="14" t="s">
        <v>413</v>
      </c>
      <c r="B419" s="15" t="s">
        <v>393</v>
      </c>
      <c r="C419" s="15" t="s">
        <v>15</v>
      </c>
      <c r="D419" s="15" t="s">
        <v>49</v>
      </c>
      <c r="E419" s="15" t="s">
        <v>414</v>
      </c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6"/>
      <c r="W419" s="16"/>
      <c r="X419" s="16"/>
      <c r="Y419" s="16"/>
      <c r="Z419" s="14" t="s">
        <v>413</v>
      </c>
      <c r="AA419" s="23">
        <v>4124891.19</v>
      </c>
      <c r="AB419" s="23"/>
      <c r="AC419" s="23"/>
      <c r="AD419" s="23">
        <f>AD420+AD424+AD426</f>
        <v>4098898.0700000003</v>
      </c>
      <c r="AE419" s="5" t="s">
        <v>413</v>
      </c>
      <c r="AF419" s="30">
        <f t="shared" si="11"/>
        <v>99.369847135288921</v>
      </c>
    </row>
    <row r="420" spans="1:32" ht="33" customHeight="1" x14ac:dyDescent="0.25">
      <c r="A420" s="14" t="s">
        <v>177</v>
      </c>
      <c r="B420" s="15" t="s">
        <v>393</v>
      </c>
      <c r="C420" s="15" t="s">
        <v>15</v>
      </c>
      <c r="D420" s="15" t="s">
        <v>49</v>
      </c>
      <c r="E420" s="15" t="s">
        <v>415</v>
      </c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6"/>
      <c r="W420" s="16"/>
      <c r="X420" s="16"/>
      <c r="Y420" s="16"/>
      <c r="Z420" s="14" t="s">
        <v>177</v>
      </c>
      <c r="AA420" s="23">
        <f>AA421+AA422+AA423</f>
        <v>3812913.16</v>
      </c>
      <c r="AB420" s="23"/>
      <c r="AC420" s="23"/>
      <c r="AD420" s="23">
        <f>AD421+AD422+AD423</f>
        <v>3788496.72</v>
      </c>
      <c r="AE420" s="5" t="s">
        <v>177</v>
      </c>
      <c r="AF420" s="30">
        <f t="shared" si="11"/>
        <v>99.359638182790405</v>
      </c>
    </row>
    <row r="421" spans="1:32" ht="99.2" customHeight="1" x14ac:dyDescent="0.25">
      <c r="A421" s="14" t="s">
        <v>26</v>
      </c>
      <c r="B421" s="15" t="s">
        <v>393</v>
      </c>
      <c r="C421" s="15" t="s">
        <v>15</v>
      </c>
      <c r="D421" s="15" t="s">
        <v>49</v>
      </c>
      <c r="E421" s="15" t="s">
        <v>415</v>
      </c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 t="s">
        <v>27</v>
      </c>
      <c r="U421" s="15"/>
      <c r="V421" s="16"/>
      <c r="W421" s="16"/>
      <c r="X421" s="16"/>
      <c r="Y421" s="16"/>
      <c r="Z421" s="14" t="s">
        <v>26</v>
      </c>
      <c r="AA421" s="23">
        <v>3082768.93</v>
      </c>
      <c r="AB421" s="23"/>
      <c r="AC421" s="23"/>
      <c r="AD421" s="23">
        <v>3082768.92</v>
      </c>
      <c r="AE421" s="6" t="s">
        <v>26</v>
      </c>
      <c r="AF421" s="30">
        <f t="shared" si="11"/>
        <v>99.999999675616294</v>
      </c>
    </row>
    <row r="422" spans="1:32" ht="49.5" customHeight="1" x14ac:dyDescent="0.25">
      <c r="A422" s="14" t="s">
        <v>28</v>
      </c>
      <c r="B422" s="15" t="s">
        <v>393</v>
      </c>
      <c r="C422" s="15" t="s">
        <v>15</v>
      </c>
      <c r="D422" s="15" t="s">
        <v>49</v>
      </c>
      <c r="E422" s="15" t="s">
        <v>415</v>
      </c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 t="s">
        <v>29</v>
      </c>
      <c r="U422" s="15"/>
      <c r="V422" s="16"/>
      <c r="W422" s="16"/>
      <c r="X422" s="16"/>
      <c r="Y422" s="16"/>
      <c r="Z422" s="14" t="s">
        <v>28</v>
      </c>
      <c r="AA422" s="23">
        <f>728224.36-146.83</f>
        <v>728077.53</v>
      </c>
      <c r="AB422" s="23"/>
      <c r="AC422" s="23"/>
      <c r="AD422" s="23">
        <v>703661.1</v>
      </c>
      <c r="AE422" s="6" t="s">
        <v>28</v>
      </c>
      <c r="AF422" s="30">
        <f t="shared" si="11"/>
        <v>96.646451923876839</v>
      </c>
    </row>
    <row r="423" spans="1:32" ht="16.5" customHeight="1" x14ac:dyDescent="0.25">
      <c r="A423" s="14" t="s">
        <v>36</v>
      </c>
      <c r="B423" s="15" t="s">
        <v>393</v>
      </c>
      <c r="C423" s="15" t="s">
        <v>15</v>
      </c>
      <c r="D423" s="15" t="s">
        <v>49</v>
      </c>
      <c r="E423" s="15" t="s">
        <v>415</v>
      </c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 t="s">
        <v>37</v>
      </c>
      <c r="U423" s="15"/>
      <c r="V423" s="16"/>
      <c r="W423" s="16"/>
      <c r="X423" s="16"/>
      <c r="Y423" s="16"/>
      <c r="Z423" s="14" t="s">
        <v>36</v>
      </c>
      <c r="AA423" s="23">
        <v>2066.6999999999998</v>
      </c>
      <c r="AB423" s="23"/>
      <c r="AC423" s="23"/>
      <c r="AD423" s="23">
        <v>2066.6999999999998</v>
      </c>
      <c r="AE423" s="6" t="s">
        <v>36</v>
      </c>
      <c r="AF423" s="30">
        <f t="shared" si="11"/>
        <v>100</v>
      </c>
    </row>
    <row r="424" spans="1:32" ht="99.2" customHeight="1" x14ac:dyDescent="0.25">
      <c r="A424" s="14" t="s">
        <v>416</v>
      </c>
      <c r="B424" s="15" t="s">
        <v>393</v>
      </c>
      <c r="C424" s="15" t="s">
        <v>15</v>
      </c>
      <c r="D424" s="15" t="s">
        <v>49</v>
      </c>
      <c r="E424" s="15" t="s">
        <v>417</v>
      </c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6"/>
      <c r="W424" s="16"/>
      <c r="X424" s="16"/>
      <c r="Y424" s="16"/>
      <c r="Z424" s="14" t="s">
        <v>416</v>
      </c>
      <c r="AA424" s="23">
        <f>AA425</f>
        <v>277118.03000000003</v>
      </c>
      <c r="AB424" s="23"/>
      <c r="AC424" s="23"/>
      <c r="AD424" s="23">
        <f>AD425</f>
        <v>276971.2</v>
      </c>
      <c r="AE424" s="5" t="s">
        <v>416</v>
      </c>
      <c r="AF424" s="30">
        <f t="shared" si="11"/>
        <v>99.947015356597319</v>
      </c>
    </row>
    <row r="425" spans="1:32" ht="49.5" customHeight="1" x14ac:dyDescent="0.25">
      <c r="A425" s="14" t="s">
        <v>28</v>
      </c>
      <c r="B425" s="15" t="s">
        <v>393</v>
      </c>
      <c r="C425" s="15" t="s">
        <v>15</v>
      </c>
      <c r="D425" s="15" t="s">
        <v>49</v>
      </c>
      <c r="E425" s="15" t="s">
        <v>417</v>
      </c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 t="s">
        <v>29</v>
      </c>
      <c r="U425" s="15"/>
      <c r="V425" s="16"/>
      <c r="W425" s="16"/>
      <c r="X425" s="16"/>
      <c r="Y425" s="16"/>
      <c r="Z425" s="14" t="s">
        <v>28</v>
      </c>
      <c r="AA425" s="23">
        <f>276971.2+146.83</f>
        <v>277118.03000000003</v>
      </c>
      <c r="AB425" s="23"/>
      <c r="AC425" s="23"/>
      <c r="AD425" s="23">
        <v>276971.2</v>
      </c>
      <c r="AE425" s="6" t="s">
        <v>28</v>
      </c>
      <c r="AF425" s="30">
        <f t="shared" si="11"/>
        <v>99.947015356597319</v>
      </c>
    </row>
    <row r="426" spans="1:32" ht="99.2" customHeight="1" x14ac:dyDescent="0.25">
      <c r="A426" s="14" t="s">
        <v>182</v>
      </c>
      <c r="B426" s="15" t="s">
        <v>393</v>
      </c>
      <c r="C426" s="15" t="s">
        <v>15</v>
      </c>
      <c r="D426" s="15" t="s">
        <v>49</v>
      </c>
      <c r="E426" s="15" t="s">
        <v>418</v>
      </c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6"/>
      <c r="W426" s="16"/>
      <c r="X426" s="16"/>
      <c r="Y426" s="16"/>
      <c r="Z426" s="14" t="s">
        <v>182</v>
      </c>
      <c r="AA426" s="23">
        <v>34860</v>
      </c>
      <c r="AB426" s="23"/>
      <c r="AC426" s="23"/>
      <c r="AD426" s="23">
        <f>AD427</f>
        <v>33430.15</v>
      </c>
      <c r="AE426" s="5" t="s">
        <v>182</v>
      </c>
      <c r="AF426" s="30">
        <f t="shared" si="11"/>
        <v>95.898307515777404</v>
      </c>
    </row>
    <row r="427" spans="1:32" ht="99.2" customHeight="1" x14ac:dyDescent="0.25">
      <c r="A427" s="14" t="s">
        <v>26</v>
      </c>
      <c r="B427" s="15" t="s">
        <v>393</v>
      </c>
      <c r="C427" s="15" t="s">
        <v>15</v>
      </c>
      <c r="D427" s="15" t="s">
        <v>49</v>
      </c>
      <c r="E427" s="15" t="s">
        <v>418</v>
      </c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 t="s">
        <v>27</v>
      </c>
      <c r="U427" s="15"/>
      <c r="V427" s="16"/>
      <c r="W427" s="16"/>
      <c r="X427" s="16"/>
      <c r="Y427" s="16"/>
      <c r="Z427" s="14" t="s">
        <v>26</v>
      </c>
      <c r="AA427" s="23">
        <v>34860</v>
      </c>
      <c r="AB427" s="23"/>
      <c r="AC427" s="23"/>
      <c r="AD427" s="23">
        <v>33430.15</v>
      </c>
      <c r="AE427" s="6" t="s">
        <v>26</v>
      </c>
      <c r="AF427" s="30">
        <f t="shared" si="11"/>
        <v>95.898307515777404</v>
      </c>
    </row>
    <row r="428" spans="1:32" ht="49.5" customHeight="1" x14ac:dyDescent="0.25">
      <c r="A428" s="14" t="s">
        <v>326</v>
      </c>
      <c r="B428" s="15" t="s">
        <v>393</v>
      </c>
      <c r="C428" s="15" t="s">
        <v>15</v>
      </c>
      <c r="D428" s="15" t="s">
        <v>49</v>
      </c>
      <c r="E428" s="15" t="s">
        <v>327</v>
      </c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6"/>
      <c r="W428" s="16"/>
      <c r="X428" s="16"/>
      <c r="Y428" s="16"/>
      <c r="Z428" s="14" t="s">
        <v>326</v>
      </c>
      <c r="AA428" s="23">
        <v>22447599.559999999</v>
      </c>
      <c r="AB428" s="23"/>
      <c r="AC428" s="23"/>
      <c r="AD428" s="23">
        <f>AD429</f>
        <v>21852756.879999995</v>
      </c>
      <c r="AE428" s="5" t="s">
        <v>326</v>
      </c>
      <c r="AF428" s="30">
        <f t="shared" si="11"/>
        <v>97.350083342274289</v>
      </c>
    </row>
    <row r="429" spans="1:32" ht="99.2" customHeight="1" x14ac:dyDescent="0.25">
      <c r="A429" s="14" t="s">
        <v>419</v>
      </c>
      <c r="B429" s="15" t="s">
        <v>393</v>
      </c>
      <c r="C429" s="15" t="s">
        <v>15</v>
      </c>
      <c r="D429" s="15" t="s">
        <v>49</v>
      </c>
      <c r="E429" s="15" t="s">
        <v>420</v>
      </c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6"/>
      <c r="W429" s="16"/>
      <c r="X429" s="16"/>
      <c r="Y429" s="16"/>
      <c r="Z429" s="14" t="s">
        <v>419</v>
      </c>
      <c r="AA429" s="23">
        <v>22447599.559999999</v>
      </c>
      <c r="AB429" s="23"/>
      <c r="AC429" s="23"/>
      <c r="AD429" s="23">
        <f>AD430+AD434+AD436+AD438</f>
        <v>21852756.879999995</v>
      </c>
      <c r="AE429" s="5" t="s">
        <v>419</v>
      </c>
      <c r="AF429" s="30">
        <f t="shared" si="11"/>
        <v>97.350083342274289</v>
      </c>
    </row>
    <row r="430" spans="1:32" ht="33" customHeight="1" x14ac:dyDescent="0.25">
      <c r="A430" s="14" t="s">
        <v>177</v>
      </c>
      <c r="B430" s="15" t="s">
        <v>393</v>
      </c>
      <c r="C430" s="15" t="s">
        <v>15</v>
      </c>
      <c r="D430" s="15" t="s">
        <v>49</v>
      </c>
      <c r="E430" s="15" t="s">
        <v>421</v>
      </c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6"/>
      <c r="W430" s="16"/>
      <c r="X430" s="16"/>
      <c r="Y430" s="16"/>
      <c r="Z430" s="14" t="s">
        <v>177</v>
      </c>
      <c r="AA430" s="23">
        <v>18908705.300000001</v>
      </c>
      <c r="AB430" s="23"/>
      <c r="AC430" s="23"/>
      <c r="AD430" s="23">
        <f>AD431+AD432+AD433</f>
        <v>18313862.619999997</v>
      </c>
      <c r="AE430" s="5" t="s">
        <v>177</v>
      </c>
      <c r="AF430" s="30">
        <f t="shared" si="11"/>
        <v>96.854133212388675</v>
      </c>
    </row>
    <row r="431" spans="1:32" ht="99.2" customHeight="1" x14ac:dyDescent="0.25">
      <c r="A431" s="14" t="s">
        <v>26</v>
      </c>
      <c r="B431" s="15" t="s">
        <v>393</v>
      </c>
      <c r="C431" s="15" t="s">
        <v>15</v>
      </c>
      <c r="D431" s="15" t="s">
        <v>49</v>
      </c>
      <c r="E431" s="15" t="s">
        <v>421</v>
      </c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 t="s">
        <v>27</v>
      </c>
      <c r="U431" s="15"/>
      <c r="V431" s="16"/>
      <c r="W431" s="16"/>
      <c r="X431" s="16"/>
      <c r="Y431" s="16"/>
      <c r="Z431" s="14" t="s">
        <v>26</v>
      </c>
      <c r="AA431" s="23">
        <v>9499973</v>
      </c>
      <c r="AB431" s="23"/>
      <c r="AC431" s="23"/>
      <c r="AD431" s="23">
        <v>9403261.4399999995</v>
      </c>
      <c r="AE431" s="6" t="s">
        <v>26</v>
      </c>
      <c r="AF431" s="30">
        <f t="shared" si="11"/>
        <v>98.98198068562931</v>
      </c>
    </row>
    <row r="432" spans="1:32" ht="49.5" customHeight="1" x14ac:dyDescent="0.25">
      <c r="A432" s="14" t="s">
        <v>28</v>
      </c>
      <c r="B432" s="15" t="s">
        <v>393</v>
      </c>
      <c r="C432" s="15" t="s">
        <v>15</v>
      </c>
      <c r="D432" s="15" t="s">
        <v>49</v>
      </c>
      <c r="E432" s="15" t="s">
        <v>421</v>
      </c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 t="s">
        <v>29</v>
      </c>
      <c r="U432" s="15"/>
      <c r="V432" s="16"/>
      <c r="W432" s="16"/>
      <c r="X432" s="16"/>
      <c r="Y432" s="16"/>
      <c r="Z432" s="14" t="s">
        <v>28</v>
      </c>
      <c r="AA432" s="23">
        <v>9312558.8000000007</v>
      </c>
      <c r="AB432" s="23"/>
      <c r="AC432" s="23"/>
      <c r="AD432" s="23">
        <v>8814427.6799999997</v>
      </c>
      <c r="AE432" s="6" t="s">
        <v>28</v>
      </c>
      <c r="AF432" s="30">
        <f t="shared" si="11"/>
        <v>94.650974767536482</v>
      </c>
    </row>
    <row r="433" spans="1:32" ht="16.5" customHeight="1" x14ac:dyDescent="0.25">
      <c r="A433" s="14" t="s">
        <v>36</v>
      </c>
      <c r="B433" s="15" t="s">
        <v>393</v>
      </c>
      <c r="C433" s="15" t="s">
        <v>15</v>
      </c>
      <c r="D433" s="15" t="s">
        <v>49</v>
      </c>
      <c r="E433" s="15" t="s">
        <v>421</v>
      </c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 t="s">
        <v>37</v>
      </c>
      <c r="U433" s="15"/>
      <c r="V433" s="16"/>
      <c r="W433" s="16"/>
      <c r="X433" s="16"/>
      <c r="Y433" s="16"/>
      <c r="Z433" s="14" t="s">
        <v>36</v>
      </c>
      <c r="AA433" s="23">
        <v>96173.5</v>
      </c>
      <c r="AB433" s="23"/>
      <c r="AC433" s="23"/>
      <c r="AD433" s="23">
        <v>96173.5</v>
      </c>
      <c r="AE433" s="6" t="s">
        <v>36</v>
      </c>
      <c r="AF433" s="30">
        <f t="shared" si="11"/>
        <v>100</v>
      </c>
    </row>
    <row r="434" spans="1:32" ht="115.7" customHeight="1" x14ac:dyDescent="0.25">
      <c r="A434" s="14" t="s">
        <v>38</v>
      </c>
      <c r="B434" s="15" t="s">
        <v>393</v>
      </c>
      <c r="C434" s="15" t="s">
        <v>15</v>
      </c>
      <c r="D434" s="15" t="s">
        <v>49</v>
      </c>
      <c r="E434" s="15" t="s">
        <v>422</v>
      </c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6"/>
      <c r="W434" s="16"/>
      <c r="X434" s="16"/>
      <c r="Y434" s="16"/>
      <c r="Z434" s="14" t="s">
        <v>38</v>
      </c>
      <c r="AA434" s="23">
        <v>695250.45</v>
      </c>
      <c r="AB434" s="23"/>
      <c r="AC434" s="23"/>
      <c r="AD434" s="23">
        <v>695250.45</v>
      </c>
      <c r="AE434" s="5" t="s">
        <v>38</v>
      </c>
      <c r="AF434" s="30">
        <f t="shared" si="11"/>
        <v>100</v>
      </c>
    </row>
    <row r="435" spans="1:32" ht="49.5" customHeight="1" x14ac:dyDescent="0.25">
      <c r="A435" s="14" t="s">
        <v>28</v>
      </c>
      <c r="B435" s="15" t="s">
        <v>393</v>
      </c>
      <c r="C435" s="15" t="s">
        <v>15</v>
      </c>
      <c r="D435" s="15" t="s">
        <v>49</v>
      </c>
      <c r="E435" s="15" t="s">
        <v>422</v>
      </c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 t="s">
        <v>29</v>
      </c>
      <c r="U435" s="15"/>
      <c r="V435" s="16"/>
      <c r="W435" s="16"/>
      <c r="X435" s="16"/>
      <c r="Y435" s="16"/>
      <c r="Z435" s="14" t="s">
        <v>28</v>
      </c>
      <c r="AA435" s="23">
        <v>695250.45</v>
      </c>
      <c r="AB435" s="23"/>
      <c r="AC435" s="23"/>
      <c r="AD435" s="23">
        <v>695250.45</v>
      </c>
      <c r="AE435" s="6" t="s">
        <v>28</v>
      </c>
      <c r="AF435" s="30">
        <f t="shared" si="11"/>
        <v>100</v>
      </c>
    </row>
    <row r="436" spans="1:32" ht="115.7" customHeight="1" x14ac:dyDescent="0.25">
      <c r="A436" s="14" t="s">
        <v>180</v>
      </c>
      <c r="B436" s="15" t="s">
        <v>393</v>
      </c>
      <c r="C436" s="15" t="s">
        <v>15</v>
      </c>
      <c r="D436" s="15" t="s">
        <v>49</v>
      </c>
      <c r="E436" s="15" t="s">
        <v>423</v>
      </c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6"/>
      <c r="W436" s="16"/>
      <c r="X436" s="16"/>
      <c r="Y436" s="16"/>
      <c r="Z436" s="14" t="s">
        <v>180</v>
      </c>
      <c r="AA436" s="23">
        <v>2758900</v>
      </c>
      <c r="AB436" s="23"/>
      <c r="AC436" s="23"/>
      <c r="AD436" s="23">
        <v>2758900</v>
      </c>
      <c r="AE436" s="5" t="s">
        <v>180</v>
      </c>
      <c r="AF436" s="30">
        <f t="shared" si="11"/>
        <v>100</v>
      </c>
    </row>
    <row r="437" spans="1:32" ht="99.2" customHeight="1" x14ac:dyDescent="0.25">
      <c r="A437" s="14" t="s">
        <v>26</v>
      </c>
      <c r="B437" s="15" t="s">
        <v>393</v>
      </c>
      <c r="C437" s="15" t="s">
        <v>15</v>
      </c>
      <c r="D437" s="15" t="s">
        <v>49</v>
      </c>
      <c r="E437" s="15" t="s">
        <v>423</v>
      </c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 t="s">
        <v>27</v>
      </c>
      <c r="U437" s="15"/>
      <c r="V437" s="16"/>
      <c r="W437" s="16"/>
      <c r="X437" s="16"/>
      <c r="Y437" s="16"/>
      <c r="Z437" s="14" t="s">
        <v>26</v>
      </c>
      <c r="AA437" s="23">
        <v>2758900</v>
      </c>
      <c r="AB437" s="23"/>
      <c r="AC437" s="23"/>
      <c r="AD437" s="23">
        <v>2758900</v>
      </c>
      <c r="AE437" s="6" t="s">
        <v>26</v>
      </c>
      <c r="AF437" s="30">
        <f t="shared" si="11"/>
        <v>100</v>
      </c>
    </row>
    <row r="438" spans="1:32" ht="99.2" customHeight="1" x14ac:dyDescent="0.25">
      <c r="A438" s="14" t="s">
        <v>182</v>
      </c>
      <c r="B438" s="15" t="s">
        <v>393</v>
      </c>
      <c r="C438" s="15" t="s">
        <v>15</v>
      </c>
      <c r="D438" s="15" t="s">
        <v>49</v>
      </c>
      <c r="E438" s="15" t="s">
        <v>424</v>
      </c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6"/>
      <c r="W438" s="16"/>
      <c r="X438" s="16"/>
      <c r="Y438" s="16"/>
      <c r="Z438" s="14" t="s">
        <v>182</v>
      </c>
      <c r="AA438" s="23">
        <v>84743.81</v>
      </c>
      <c r="AB438" s="23"/>
      <c r="AC438" s="23"/>
      <c r="AD438" s="23">
        <v>84743.81</v>
      </c>
      <c r="AE438" s="5" t="s">
        <v>182</v>
      </c>
      <c r="AF438" s="30">
        <f t="shared" si="11"/>
        <v>100</v>
      </c>
    </row>
    <row r="439" spans="1:32" ht="99.2" customHeight="1" x14ac:dyDescent="0.25">
      <c r="A439" s="14" t="s">
        <v>26</v>
      </c>
      <c r="B439" s="15" t="s">
        <v>393</v>
      </c>
      <c r="C439" s="15" t="s">
        <v>15</v>
      </c>
      <c r="D439" s="15" t="s">
        <v>49</v>
      </c>
      <c r="E439" s="15" t="s">
        <v>424</v>
      </c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 t="s">
        <v>27</v>
      </c>
      <c r="U439" s="15"/>
      <c r="V439" s="16"/>
      <c r="W439" s="16"/>
      <c r="X439" s="16"/>
      <c r="Y439" s="16"/>
      <c r="Z439" s="14" t="s">
        <v>26</v>
      </c>
      <c r="AA439" s="23">
        <v>84743.81</v>
      </c>
      <c r="AB439" s="23"/>
      <c r="AC439" s="23"/>
      <c r="AD439" s="23">
        <v>84743.81</v>
      </c>
      <c r="AE439" s="6" t="s">
        <v>26</v>
      </c>
      <c r="AF439" s="30">
        <f t="shared" si="11"/>
        <v>100</v>
      </c>
    </row>
    <row r="440" spans="1:32" ht="66" customHeight="1" x14ac:dyDescent="0.25">
      <c r="A440" s="14" t="s">
        <v>425</v>
      </c>
      <c r="B440" s="15" t="s">
        <v>393</v>
      </c>
      <c r="C440" s="15" t="s">
        <v>15</v>
      </c>
      <c r="D440" s="15" t="s">
        <v>49</v>
      </c>
      <c r="E440" s="15" t="s">
        <v>426</v>
      </c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6"/>
      <c r="W440" s="16"/>
      <c r="X440" s="16"/>
      <c r="Y440" s="16"/>
      <c r="Z440" s="14" t="s">
        <v>425</v>
      </c>
      <c r="AA440" s="23">
        <v>275553.59999999998</v>
      </c>
      <c r="AB440" s="23"/>
      <c r="AC440" s="23"/>
      <c r="AD440" s="23">
        <v>275553.59999999998</v>
      </c>
      <c r="AE440" s="5" t="s">
        <v>425</v>
      </c>
      <c r="AF440" s="30">
        <f t="shared" si="11"/>
        <v>100</v>
      </c>
    </row>
    <row r="441" spans="1:32" ht="49.5" customHeight="1" x14ac:dyDescent="0.25">
      <c r="A441" s="14" t="s">
        <v>427</v>
      </c>
      <c r="B441" s="15" t="s">
        <v>393</v>
      </c>
      <c r="C441" s="15" t="s">
        <v>15</v>
      </c>
      <c r="D441" s="15" t="s">
        <v>49</v>
      </c>
      <c r="E441" s="15" t="s">
        <v>428</v>
      </c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6"/>
      <c r="W441" s="16"/>
      <c r="X441" s="16"/>
      <c r="Y441" s="16"/>
      <c r="Z441" s="14" t="s">
        <v>427</v>
      </c>
      <c r="AA441" s="23">
        <v>112688.88</v>
      </c>
      <c r="AB441" s="23"/>
      <c r="AC441" s="23"/>
      <c r="AD441" s="23">
        <v>112688.88</v>
      </c>
      <c r="AE441" s="5" t="s">
        <v>427</v>
      </c>
      <c r="AF441" s="30">
        <f t="shared" si="11"/>
        <v>100</v>
      </c>
    </row>
    <row r="442" spans="1:32" ht="82.5" customHeight="1" x14ac:dyDescent="0.25">
      <c r="A442" s="14" t="s">
        <v>429</v>
      </c>
      <c r="B442" s="15" t="s">
        <v>393</v>
      </c>
      <c r="C442" s="15" t="s">
        <v>15</v>
      </c>
      <c r="D442" s="15" t="s">
        <v>49</v>
      </c>
      <c r="E442" s="15" t="s">
        <v>430</v>
      </c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6"/>
      <c r="W442" s="16"/>
      <c r="X442" s="16"/>
      <c r="Y442" s="16"/>
      <c r="Z442" s="14" t="s">
        <v>429</v>
      </c>
      <c r="AA442" s="23">
        <v>112688.88</v>
      </c>
      <c r="AB442" s="23"/>
      <c r="AC442" s="23"/>
      <c r="AD442" s="23">
        <v>112688.88</v>
      </c>
      <c r="AE442" s="5" t="s">
        <v>429</v>
      </c>
      <c r="AF442" s="30">
        <f t="shared" si="11"/>
        <v>100</v>
      </c>
    </row>
    <row r="443" spans="1:32" ht="49.5" customHeight="1" x14ac:dyDescent="0.25">
      <c r="A443" s="14" t="s">
        <v>28</v>
      </c>
      <c r="B443" s="15" t="s">
        <v>393</v>
      </c>
      <c r="C443" s="15" t="s">
        <v>15</v>
      </c>
      <c r="D443" s="15" t="s">
        <v>49</v>
      </c>
      <c r="E443" s="15" t="s">
        <v>430</v>
      </c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 t="s">
        <v>29</v>
      </c>
      <c r="U443" s="15"/>
      <c r="V443" s="16"/>
      <c r="W443" s="16"/>
      <c r="X443" s="16"/>
      <c r="Y443" s="16"/>
      <c r="Z443" s="14" t="s">
        <v>28</v>
      </c>
      <c r="AA443" s="23">
        <v>112688.88</v>
      </c>
      <c r="AB443" s="23"/>
      <c r="AC443" s="23"/>
      <c r="AD443" s="23">
        <v>112688.88</v>
      </c>
      <c r="AE443" s="6" t="s">
        <v>28</v>
      </c>
      <c r="AF443" s="30">
        <f t="shared" si="11"/>
        <v>100</v>
      </c>
    </row>
    <row r="444" spans="1:32" ht="49.5" customHeight="1" x14ac:dyDescent="0.25">
      <c r="A444" s="14" t="s">
        <v>431</v>
      </c>
      <c r="B444" s="15" t="s">
        <v>393</v>
      </c>
      <c r="C444" s="15" t="s">
        <v>15</v>
      </c>
      <c r="D444" s="15" t="s">
        <v>49</v>
      </c>
      <c r="E444" s="15" t="s">
        <v>432</v>
      </c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6"/>
      <c r="W444" s="16"/>
      <c r="X444" s="16"/>
      <c r="Y444" s="16"/>
      <c r="Z444" s="14" t="s">
        <v>431</v>
      </c>
      <c r="AA444" s="23">
        <v>88650</v>
      </c>
      <c r="AB444" s="23"/>
      <c r="AC444" s="23"/>
      <c r="AD444" s="23">
        <v>88650</v>
      </c>
      <c r="AE444" s="5" t="s">
        <v>431</v>
      </c>
      <c r="AF444" s="30">
        <f t="shared" si="11"/>
        <v>100</v>
      </c>
    </row>
    <row r="445" spans="1:32" ht="82.5" customHeight="1" x14ac:dyDescent="0.25">
      <c r="A445" s="14" t="s">
        <v>429</v>
      </c>
      <c r="B445" s="15" t="s">
        <v>393</v>
      </c>
      <c r="C445" s="15" t="s">
        <v>15</v>
      </c>
      <c r="D445" s="15" t="s">
        <v>49</v>
      </c>
      <c r="E445" s="15" t="s">
        <v>433</v>
      </c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6"/>
      <c r="W445" s="16"/>
      <c r="X445" s="16"/>
      <c r="Y445" s="16"/>
      <c r="Z445" s="14" t="s">
        <v>429</v>
      </c>
      <c r="AA445" s="23">
        <v>88650</v>
      </c>
      <c r="AB445" s="23"/>
      <c r="AC445" s="23"/>
      <c r="AD445" s="23">
        <v>88650</v>
      </c>
      <c r="AE445" s="5" t="s">
        <v>429</v>
      </c>
      <c r="AF445" s="30">
        <f t="shared" si="11"/>
        <v>100</v>
      </c>
    </row>
    <row r="446" spans="1:32" ht="49.5" customHeight="1" x14ac:dyDescent="0.25">
      <c r="A446" s="14" t="s">
        <v>28</v>
      </c>
      <c r="B446" s="15" t="s">
        <v>393</v>
      </c>
      <c r="C446" s="15" t="s">
        <v>15</v>
      </c>
      <c r="D446" s="15" t="s">
        <v>49</v>
      </c>
      <c r="E446" s="15" t="s">
        <v>433</v>
      </c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 t="s">
        <v>29</v>
      </c>
      <c r="U446" s="15"/>
      <c r="V446" s="16"/>
      <c r="W446" s="16"/>
      <c r="X446" s="16"/>
      <c r="Y446" s="16"/>
      <c r="Z446" s="14" t="s">
        <v>28</v>
      </c>
      <c r="AA446" s="23">
        <v>88650</v>
      </c>
      <c r="AB446" s="23"/>
      <c r="AC446" s="23"/>
      <c r="AD446" s="23">
        <v>88650</v>
      </c>
      <c r="AE446" s="6" t="s">
        <v>28</v>
      </c>
      <c r="AF446" s="30">
        <f t="shared" si="11"/>
        <v>100</v>
      </c>
    </row>
    <row r="447" spans="1:32" ht="33" customHeight="1" x14ac:dyDescent="0.25">
      <c r="A447" s="14" t="s">
        <v>434</v>
      </c>
      <c r="B447" s="15" t="s">
        <v>393</v>
      </c>
      <c r="C447" s="15" t="s">
        <v>15</v>
      </c>
      <c r="D447" s="15" t="s">
        <v>49</v>
      </c>
      <c r="E447" s="15" t="s">
        <v>435</v>
      </c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6"/>
      <c r="W447" s="16"/>
      <c r="X447" s="16"/>
      <c r="Y447" s="16"/>
      <c r="Z447" s="14" t="s">
        <v>434</v>
      </c>
      <c r="AA447" s="23">
        <v>48000</v>
      </c>
      <c r="AB447" s="23"/>
      <c r="AC447" s="23"/>
      <c r="AD447" s="23">
        <v>48000</v>
      </c>
      <c r="AE447" s="5" t="s">
        <v>434</v>
      </c>
      <c r="AF447" s="30">
        <f t="shared" si="11"/>
        <v>100</v>
      </c>
    </row>
    <row r="448" spans="1:32" ht="82.5" customHeight="1" x14ac:dyDescent="0.25">
      <c r="A448" s="14" t="s">
        <v>429</v>
      </c>
      <c r="B448" s="15" t="s">
        <v>393</v>
      </c>
      <c r="C448" s="15" t="s">
        <v>15</v>
      </c>
      <c r="D448" s="15" t="s">
        <v>49</v>
      </c>
      <c r="E448" s="15" t="s">
        <v>436</v>
      </c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6"/>
      <c r="W448" s="16"/>
      <c r="X448" s="16"/>
      <c r="Y448" s="16"/>
      <c r="Z448" s="14" t="s">
        <v>429</v>
      </c>
      <c r="AA448" s="23">
        <v>48000</v>
      </c>
      <c r="AB448" s="23"/>
      <c r="AC448" s="23"/>
      <c r="AD448" s="23">
        <v>48000</v>
      </c>
      <c r="AE448" s="5" t="s">
        <v>429</v>
      </c>
      <c r="AF448" s="30">
        <f t="shared" ref="AF448:AF508" si="12">AD448/AA448*100</f>
        <v>100</v>
      </c>
    </row>
    <row r="449" spans="1:32" ht="49.5" customHeight="1" x14ac:dyDescent="0.25">
      <c r="A449" s="14" t="s">
        <v>28</v>
      </c>
      <c r="B449" s="15" t="s">
        <v>393</v>
      </c>
      <c r="C449" s="15" t="s">
        <v>15</v>
      </c>
      <c r="D449" s="15" t="s">
        <v>49</v>
      </c>
      <c r="E449" s="15" t="s">
        <v>436</v>
      </c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 t="s">
        <v>29</v>
      </c>
      <c r="U449" s="15"/>
      <c r="V449" s="16"/>
      <c r="W449" s="16"/>
      <c r="X449" s="16"/>
      <c r="Y449" s="16"/>
      <c r="Z449" s="14" t="s">
        <v>28</v>
      </c>
      <c r="AA449" s="23">
        <v>48000</v>
      </c>
      <c r="AB449" s="23"/>
      <c r="AC449" s="23"/>
      <c r="AD449" s="23">
        <v>48000</v>
      </c>
      <c r="AE449" s="6" t="s">
        <v>28</v>
      </c>
      <c r="AF449" s="30">
        <f t="shared" si="12"/>
        <v>100</v>
      </c>
    </row>
    <row r="450" spans="1:32" ht="49.5" customHeight="1" x14ac:dyDescent="0.25">
      <c r="A450" s="14" t="s">
        <v>437</v>
      </c>
      <c r="B450" s="15" t="s">
        <v>393</v>
      </c>
      <c r="C450" s="15" t="s">
        <v>15</v>
      </c>
      <c r="D450" s="15" t="s">
        <v>49</v>
      </c>
      <c r="E450" s="15" t="s">
        <v>438</v>
      </c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6"/>
      <c r="W450" s="16"/>
      <c r="X450" s="16"/>
      <c r="Y450" s="16"/>
      <c r="Z450" s="14" t="s">
        <v>437</v>
      </c>
      <c r="AA450" s="23">
        <v>26214.720000000001</v>
      </c>
      <c r="AB450" s="23"/>
      <c r="AC450" s="23"/>
      <c r="AD450" s="23">
        <v>26214.720000000001</v>
      </c>
      <c r="AE450" s="5" t="s">
        <v>437</v>
      </c>
      <c r="AF450" s="30">
        <f t="shared" si="12"/>
        <v>100</v>
      </c>
    </row>
    <row r="451" spans="1:32" ht="82.5" customHeight="1" x14ac:dyDescent="0.25">
      <c r="A451" s="14" t="s">
        <v>429</v>
      </c>
      <c r="B451" s="15" t="s">
        <v>393</v>
      </c>
      <c r="C451" s="15" t="s">
        <v>15</v>
      </c>
      <c r="D451" s="15" t="s">
        <v>49</v>
      </c>
      <c r="E451" s="15" t="s">
        <v>439</v>
      </c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6"/>
      <c r="W451" s="16"/>
      <c r="X451" s="16"/>
      <c r="Y451" s="16"/>
      <c r="Z451" s="14" t="s">
        <v>429</v>
      </c>
      <c r="AA451" s="23">
        <v>26214.720000000001</v>
      </c>
      <c r="AB451" s="23"/>
      <c r="AC451" s="23"/>
      <c r="AD451" s="23">
        <v>26214.720000000001</v>
      </c>
      <c r="AE451" s="5" t="s">
        <v>429</v>
      </c>
      <c r="AF451" s="30">
        <f t="shared" si="12"/>
        <v>100</v>
      </c>
    </row>
    <row r="452" spans="1:32" ht="49.5" customHeight="1" x14ac:dyDescent="0.25">
      <c r="A452" s="14" t="s">
        <v>28</v>
      </c>
      <c r="B452" s="15" t="s">
        <v>393</v>
      </c>
      <c r="C452" s="15" t="s">
        <v>15</v>
      </c>
      <c r="D452" s="15" t="s">
        <v>49</v>
      </c>
      <c r="E452" s="15" t="s">
        <v>439</v>
      </c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 t="s">
        <v>29</v>
      </c>
      <c r="U452" s="15"/>
      <c r="V452" s="16"/>
      <c r="W452" s="16"/>
      <c r="X452" s="16"/>
      <c r="Y452" s="16"/>
      <c r="Z452" s="14" t="s">
        <v>28</v>
      </c>
      <c r="AA452" s="23">
        <v>26214.720000000001</v>
      </c>
      <c r="AB452" s="23"/>
      <c r="AC452" s="23"/>
      <c r="AD452" s="23">
        <v>26214.720000000001</v>
      </c>
      <c r="AE452" s="6" t="s">
        <v>28</v>
      </c>
      <c r="AF452" s="30">
        <f t="shared" si="12"/>
        <v>100</v>
      </c>
    </row>
    <row r="453" spans="1:32" ht="66" customHeight="1" x14ac:dyDescent="0.25">
      <c r="A453" s="14" t="s">
        <v>19</v>
      </c>
      <c r="B453" s="15" t="s">
        <v>393</v>
      </c>
      <c r="C453" s="15" t="s">
        <v>15</v>
      </c>
      <c r="D453" s="15" t="s">
        <v>49</v>
      </c>
      <c r="E453" s="15" t="s">
        <v>20</v>
      </c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6"/>
      <c r="W453" s="16"/>
      <c r="X453" s="16"/>
      <c r="Y453" s="16"/>
      <c r="Z453" s="14" t="s">
        <v>19</v>
      </c>
      <c r="AA453" s="23">
        <v>1766200</v>
      </c>
      <c r="AB453" s="23"/>
      <c r="AC453" s="23"/>
      <c r="AD453" s="23">
        <v>1766200</v>
      </c>
      <c r="AE453" s="5" t="s">
        <v>19</v>
      </c>
      <c r="AF453" s="30">
        <f t="shared" si="12"/>
        <v>100</v>
      </c>
    </row>
    <row r="454" spans="1:32" ht="66" customHeight="1" x14ac:dyDescent="0.25">
      <c r="A454" s="14" t="s">
        <v>21</v>
      </c>
      <c r="B454" s="15" t="s">
        <v>393</v>
      </c>
      <c r="C454" s="15" t="s">
        <v>15</v>
      </c>
      <c r="D454" s="15" t="s">
        <v>49</v>
      </c>
      <c r="E454" s="15" t="s">
        <v>22</v>
      </c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6"/>
      <c r="W454" s="16"/>
      <c r="X454" s="16"/>
      <c r="Y454" s="16"/>
      <c r="Z454" s="14" t="s">
        <v>21</v>
      </c>
      <c r="AA454" s="23">
        <v>1766200</v>
      </c>
      <c r="AB454" s="23"/>
      <c r="AC454" s="23"/>
      <c r="AD454" s="23">
        <v>1766200</v>
      </c>
      <c r="AE454" s="5" t="s">
        <v>21</v>
      </c>
      <c r="AF454" s="30">
        <f t="shared" si="12"/>
        <v>100</v>
      </c>
    </row>
    <row r="455" spans="1:32" ht="49.5" customHeight="1" x14ac:dyDescent="0.25">
      <c r="A455" s="14" t="s">
        <v>440</v>
      </c>
      <c r="B455" s="15" t="s">
        <v>393</v>
      </c>
      <c r="C455" s="15" t="s">
        <v>15</v>
      </c>
      <c r="D455" s="15" t="s">
        <v>49</v>
      </c>
      <c r="E455" s="15" t="s">
        <v>441</v>
      </c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6"/>
      <c r="W455" s="16"/>
      <c r="X455" s="16"/>
      <c r="Y455" s="16"/>
      <c r="Z455" s="14" t="s">
        <v>440</v>
      </c>
      <c r="AA455" s="23">
        <v>1766200</v>
      </c>
      <c r="AB455" s="23"/>
      <c r="AC455" s="23"/>
      <c r="AD455" s="23">
        <v>1766200</v>
      </c>
      <c r="AE455" s="5" t="s">
        <v>440</v>
      </c>
      <c r="AF455" s="30">
        <f t="shared" si="12"/>
        <v>100</v>
      </c>
    </row>
    <row r="456" spans="1:32" ht="49.5" customHeight="1" x14ac:dyDescent="0.25">
      <c r="A456" s="14" t="s">
        <v>442</v>
      </c>
      <c r="B456" s="15" t="s">
        <v>393</v>
      </c>
      <c r="C456" s="15" t="s">
        <v>15</v>
      </c>
      <c r="D456" s="15" t="s">
        <v>49</v>
      </c>
      <c r="E456" s="15" t="s">
        <v>443</v>
      </c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6"/>
      <c r="W456" s="16"/>
      <c r="X456" s="16"/>
      <c r="Y456" s="16"/>
      <c r="Z456" s="14" t="s">
        <v>442</v>
      </c>
      <c r="AA456" s="23">
        <v>1766200</v>
      </c>
      <c r="AB456" s="23"/>
      <c r="AC456" s="23"/>
      <c r="AD456" s="23">
        <v>1766200</v>
      </c>
      <c r="AE456" s="5" t="s">
        <v>442</v>
      </c>
      <c r="AF456" s="30">
        <f t="shared" si="12"/>
        <v>100</v>
      </c>
    </row>
    <row r="457" spans="1:32" ht="49.5" customHeight="1" x14ac:dyDescent="0.25">
      <c r="A457" s="14" t="s">
        <v>28</v>
      </c>
      <c r="B457" s="15" t="s">
        <v>393</v>
      </c>
      <c r="C457" s="15" t="s">
        <v>15</v>
      </c>
      <c r="D457" s="15" t="s">
        <v>49</v>
      </c>
      <c r="E457" s="15" t="s">
        <v>443</v>
      </c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 t="s">
        <v>29</v>
      </c>
      <c r="U457" s="15"/>
      <c r="V457" s="16"/>
      <c r="W457" s="16"/>
      <c r="X457" s="16"/>
      <c r="Y457" s="16"/>
      <c r="Z457" s="14" t="s">
        <v>28</v>
      </c>
      <c r="AA457" s="23">
        <v>1766200</v>
      </c>
      <c r="AB457" s="23"/>
      <c r="AC457" s="23"/>
      <c r="AD457" s="23">
        <v>1766200</v>
      </c>
      <c r="AE457" s="6" t="s">
        <v>28</v>
      </c>
      <c r="AF457" s="30">
        <f t="shared" si="12"/>
        <v>100</v>
      </c>
    </row>
    <row r="458" spans="1:32" ht="66" customHeight="1" x14ac:dyDescent="0.25">
      <c r="A458" s="14" t="s">
        <v>444</v>
      </c>
      <c r="B458" s="15" t="s">
        <v>393</v>
      </c>
      <c r="C458" s="15" t="s">
        <v>15</v>
      </c>
      <c r="D458" s="15" t="s">
        <v>49</v>
      </c>
      <c r="E458" s="15" t="s">
        <v>445</v>
      </c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6"/>
      <c r="W458" s="16"/>
      <c r="X458" s="16"/>
      <c r="Y458" s="16"/>
      <c r="Z458" s="14" t="s">
        <v>444</v>
      </c>
      <c r="AA458" s="23">
        <v>5000</v>
      </c>
      <c r="AB458" s="23"/>
      <c r="AC458" s="23"/>
      <c r="AD458" s="23">
        <v>5000</v>
      </c>
      <c r="AE458" s="5" t="s">
        <v>444</v>
      </c>
      <c r="AF458" s="30">
        <f t="shared" si="12"/>
        <v>100</v>
      </c>
    </row>
    <row r="459" spans="1:32" ht="66" customHeight="1" x14ac:dyDescent="0.25">
      <c r="A459" s="14" t="s">
        <v>446</v>
      </c>
      <c r="B459" s="15" t="s">
        <v>393</v>
      </c>
      <c r="C459" s="15" t="s">
        <v>15</v>
      </c>
      <c r="D459" s="15" t="s">
        <v>49</v>
      </c>
      <c r="E459" s="15" t="s">
        <v>447</v>
      </c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6"/>
      <c r="W459" s="16"/>
      <c r="X459" s="16"/>
      <c r="Y459" s="16"/>
      <c r="Z459" s="14" t="s">
        <v>446</v>
      </c>
      <c r="AA459" s="23">
        <v>5000</v>
      </c>
      <c r="AB459" s="23"/>
      <c r="AC459" s="23"/>
      <c r="AD459" s="23">
        <v>5000</v>
      </c>
      <c r="AE459" s="5" t="s">
        <v>446</v>
      </c>
      <c r="AF459" s="30">
        <f t="shared" si="12"/>
        <v>100</v>
      </c>
    </row>
    <row r="460" spans="1:32" ht="82.5" customHeight="1" x14ac:dyDescent="0.25">
      <c r="A460" s="14" t="s">
        <v>448</v>
      </c>
      <c r="B460" s="15" t="s">
        <v>393</v>
      </c>
      <c r="C460" s="15" t="s">
        <v>15</v>
      </c>
      <c r="D460" s="15" t="s">
        <v>49</v>
      </c>
      <c r="E460" s="15" t="s">
        <v>449</v>
      </c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6"/>
      <c r="W460" s="16"/>
      <c r="X460" s="16"/>
      <c r="Y460" s="16"/>
      <c r="Z460" s="14" t="s">
        <v>448</v>
      </c>
      <c r="AA460" s="23">
        <v>5000</v>
      </c>
      <c r="AB460" s="23"/>
      <c r="AC460" s="23"/>
      <c r="AD460" s="23">
        <v>5000</v>
      </c>
      <c r="AE460" s="5" t="s">
        <v>448</v>
      </c>
      <c r="AF460" s="30">
        <f t="shared" si="12"/>
        <v>100</v>
      </c>
    </row>
    <row r="461" spans="1:32" ht="49.5" customHeight="1" x14ac:dyDescent="0.25">
      <c r="A461" s="14" t="s">
        <v>28</v>
      </c>
      <c r="B461" s="15" t="s">
        <v>393</v>
      </c>
      <c r="C461" s="15" t="s">
        <v>15</v>
      </c>
      <c r="D461" s="15" t="s">
        <v>49</v>
      </c>
      <c r="E461" s="15" t="s">
        <v>449</v>
      </c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 t="s">
        <v>29</v>
      </c>
      <c r="U461" s="15"/>
      <c r="V461" s="16"/>
      <c r="W461" s="16"/>
      <c r="X461" s="16"/>
      <c r="Y461" s="16"/>
      <c r="Z461" s="14" t="s">
        <v>28</v>
      </c>
      <c r="AA461" s="23">
        <v>5000</v>
      </c>
      <c r="AB461" s="23"/>
      <c r="AC461" s="23"/>
      <c r="AD461" s="23">
        <v>5000</v>
      </c>
      <c r="AE461" s="6" t="s">
        <v>28</v>
      </c>
      <c r="AF461" s="30">
        <f t="shared" si="12"/>
        <v>100</v>
      </c>
    </row>
    <row r="462" spans="1:32" ht="99.2" customHeight="1" x14ac:dyDescent="0.25">
      <c r="A462" s="14" t="s">
        <v>101</v>
      </c>
      <c r="B462" s="15" t="s">
        <v>393</v>
      </c>
      <c r="C462" s="15" t="s">
        <v>15</v>
      </c>
      <c r="D462" s="15" t="s">
        <v>49</v>
      </c>
      <c r="E462" s="15" t="s">
        <v>102</v>
      </c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6"/>
      <c r="W462" s="16"/>
      <c r="X462" s="16"/>
      <c r="Y462" s="16"/>
      <c r="Z462" s="14" t="s">
        <v>101</v>
      </c>
      <c r="AA462" s="23">
        <v>81444</v>
      </c>
      <c r="AB462" s="23"/>
      <c r="AC462" s="23"/>
      <c r="AD462" s="23">
        <v>81444</v>
      </c>
      <c r="AE462" s="5" t="s">
        <v>101</v>
      </c>
      <c r="AF462" s="30">
        <f t="shared" si="12"/>
        <v>100</v>
      </c>
    </row>
    <row r="463" spans="1:32" ht="49.5" customHeight="1" x14ac:dyDescent="0.25">
      <c r="A463" s="14" t="s">
        <v>103</v>
      </c>
      <c r="B463" s="15" t="s">
        <v>393</v>
      </c>
      <c r="C463" s="15" t="s">
        <v>15</v>
      </c>
      <c r="D463" s="15" t="s">
        <v>49</v>
      </c>
      <c r="E463" s="15" t="s">
        <v>104</v>
      </c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6"/>
      <c r="W463" s="16"/>
      <c r="X463" s="16"/>
      <c r="Y463" s="16"/>
      <c r="Z463" s="14" t="s">
        <v>103</v>
      </c>
      <c r="AA463" s="23">
        <v>80044</v>
      </c>
      <c r="AB463" s="23"/>
      <c r="AC463" s="23"/>
      <c r="AD463" s="23">
        <v>80044</v>
      </c>
      <c r="AE463" s="5" t="s">
        <v>103</v>
      </c>
      <c r="AF463" s="30">
        <f t="shared" si="12"/>
        <v>100</v>
      </c>
    </row>
    <row r="464" spans="1:32" ht="49.5" customHeight="1" x14ac:dyDescent="0.25">
      <c r="A464" s="14" t="s">
        <v>450</v>
      </c>
      <c r="B464" s="15" t="s">
        <v>393</v>
      </c>
      <c r="C464" s="15" t="s">
        <v>15</v>
      </c>
      <c r="D464" s="15" t="s">
        <v>49</v>
      </c>
      <c r="E464" s="15" t="s">
        <v>451</v>
      </c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6"/>
      <c r="W464" s="16"/>
      <c r="X464" s="16"/>
      <c r="Y464" s="16"/>
      <c r="Z464" s="14" t="s">
        <v>450</v>
      </c>
      <c r="AA464" s="23">
        <v>80044</v>
      </c>
      <c r="AB464" s="23"/>
      <c r="AC464" s="23"/>
      <c r="AD464" s="23">
        <v>80044</v>
      </c>
      <c r="AE464" s="5" t="s">
        <v>450</v>
      </c>
      <c r="AF464" s="30">
        <f t="shared" si="12"/>
        <v>100</v>
      </c>
    </row>
    <row r="465" spans="1:32" ht="33" customHeight="1" x14ac:dyDescent="0.25">
      <c r="A465" s="14" t="s">
        <v>107</v>
      </c>
      <c r="B465" s="15" t="s">
        <v>393</v>
      </c>
      <c r="C465" s="15" t="s">
        <v>15</v>
      </c>
      <c r="D465" s="15" t="s">
        <v>49</v>
      </c>
      <c r="E465" s="15" t="s">
        <v>452</v>
      </c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6"/>
      <c r="W465" s="16"/>
      <c r="X465" s="16"/>
      <c r="Y465" s="16"/>
      <c r="Z465" s="14" t="s">
        <v>107</v>
      </c>
      <c r="AA465" s="23">
        <v>80044</v>
      </c>
      <c r="AB465" s="23"/>
      <c r="AC465" s="23"/>
      <c r="AD465" s="23">
        <v>80044</v>
      </c>
      <c r="AE465" s="5" t="s">
        <v>107</v>
      </c>
      <c r="AF465" s="30">
        <f t="shared" si="12"/>
        <v>100</v>
      </c>
    </row>
    <row r="466" spans="1:32" ht="49.5" customHeight="1" x14ac:dyDescent="0.25">
      <c r="A466" s="14" t="s">
        <v>28</v>
      </c>
      <c r="B466" s="15" t="s">
        <v>393</v>
      </c>
      <c r="C466" s="15" t="s">
        <v>15</v>
      </c>
      <c r="D466" s="15" t="s">
        <v>49</v>
      </c>
      <c r="E466" s="15" t="s">
        <v>452</v>
      </c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 t="s">
        <v>29</v>
      </c>
      <c r="U466" s="15"/>
      <c r="V466" s="16"/>
      <c r="W466" s="16"/>
      <c r="X466" s="16"/>
      <c r="Y466" s="16"/>
      <c r="Z466" s="14" t="s">
        <v>28</v>
      </c>
      <c r="AA466" s="23">
        <v>80044</v>
      </c>
      <c r="AB466" s="23"/>
      <c r="AC466" s="23"/>
      <c r="AD466" s="23">
        <v>80044</v>
      </c>
      <c r="AE466" s="6" t="s">
        <v>28</v>
      </c>
      <c r="AF466" s="30">
        <f t="shared" si="12"/>
        <v>100</v>
      </c>
    </row>
    <row r="467" spans="1:32" ht="99.2" customHeight="1" x14ac:dyDescent="0.25">
      <c r="A467" s="14" t="s">
        <v>109</v>
      </c>
      <c r="B467" s="15" t="s">
        <v>393</v>
      </c>
      <c r="C467" s="15" t="s">
        <v>15</v>
      </c>
      <c r="D467" s="15" t="s">
        <v>49</v>
      </c>
      <c r="E467" s="15" t="s">
        <v>110</v>
      </c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6"/>
      <c r="W467" s="16"/>
      <c r="X467" s="16"/>
      <c r="Y467" s="16"/>
      <c r="Z467" s="14" t="s">
        <v>109</v>
      </c>
      <c r="AA467" s="23">
        <v>1400</v>
      </c>
      <c r="AB467" s="23"/>
      <c r="AC467" s="23"/>
      <c r="AD467" s="23">
        <v>1400</v>
      </c>
      <c r="AE467" s="5" t="s">
        <v>109</v>
      </c>
      <c r="AF467" s="30">
        <f t="shared" si="12"/>
        <v>100</v>
      </c>
    </row>
    <row r="468" spans="1:32" ht="82.5" customHeight="1" x14ac:dyDescent="0.25">
      <c r="A468" s="14" t="s">
        <v>189</v>
      </c>
      <c r="B468" s="15" t="s">
        <v>393</v>
      </c>
      <c r="C468" s="15" t="s">
        <v>15</v>
      </c>
      <c r="D468" s="15" t="s">
        <v>49</v>
      </c>
      <c r="E468" s="15" t="s">
        <v>190</v>
      </c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6"/>
      <c r="W468" s="16"/>
      <c r="X468" s="16"/>
      <c r="Y468" s="16"/>
      <c r="Z468" s="14" t="s">
        <v>189</v>
      </c>
      <c r="AA468" s="23">
        <v>1400</v>
      </c>
      <c r="AB468" s="23"/>
      <c r="AC468" s="23"/>
      <c r="AD468" s="23">
        <v>1400</v>
      </c>
      <c r="AE468" s="5" t="s">
        <v>189</v>
      </c>
      <c r="AF468" s="30">
        <f t="shared" si="12"/>
        <v>100</v>
      </c>
    </row>
    <row r="469" spans="1:32" ht="66" customHeight="1" x14ac:dyDescent="0.25">
      <c r="A469" s="14" t="s">
        <v>191</v>
      </c>
      <c r="B469" s="15" t="s">
        <v>393</v>
      </c>
      <c r="C469" s="15" t="s">
        <v>15</v>
      </c>
      <c r="D469" s="15" t="s">
        <v>49</v>
      </c>
      <c r="E469" s="15" t="s">
        <v>192</v>
      </c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6"/>
      <c r="W469" s="16"/>
      <c r="X469" s="16"/>
      <c r="Y469" s="16"/>
      <c r="Z469" s="14" t="s">
        <v>191</v>
      </c>
      <c r="AA469" s="23">
        <v>1400</v>
      </c>
      <c r="AB469" s="23"/>
      <c r="AC469" s="23"/>
      <c r="AD469" s="23">
        <v>1400</v>
      </c>
      <c r="AE469" s="5" t="s">
        <v>191</v>
      </c>
      <c r="AF469" s="30">
        <f t="shared" si="12"/>
        <v>100</v>
      </c>
    </row>
    <row r="470" spans="1:32" ht="49.5" customHeight="1" x14ac:dyDescent="0.25">
      <c r="A470" s="14" t="s">
        <v>28</v>
      </c>
      <c r="B470" s="15" t="s">
        <v>393</v>
      </c>
      <c r="C470" s="15" t="s">
        <v>15</v>
      </c>
      <c r="D470" s="15" t="s">
        <v>49</v>
      </c>
      <c r="E470" s="15" t="s">
        <v>192</v>
      </c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 t="s">
        <v>29</v>
      </c>
      <c r="U470" s="15"/>
      <c r="V470" s="16"/>
      <c r="W470" s="16"/>
      <c r="X470" s="16"/>
      <c r="Y470" s="16"/>
      <c r="Z470" s="14" t="s">
        <v>28</v>
      </c>
      <c r="AA470" s="23">
        <v>1400</v>
      </c>
      <c r="AB470" s="23"/>
      <c r="AC470" s="23"/>
      <c r="AD470" s="23">
        <v>1400</v>
      </c>
      <c r="AE470" s="6" t="s">
        <v>28</v>
      </c>
      <c r="AF470" s="30">
        <f t="shared" si="12"/>
        <v>100</v>
      </c>
    </row>
    <row r="471" spans="1:32" ht="82.5" customHeight="1" x14ac:dyDescent="0.25">
      <c r="A471" s="14" t="s">
        <v>335</v>
      </c>
      <c r="B471" s="15" t="s">
        <v>393</v>
      </c>
      <c r="C471" s="15" t="s">
        <v>15</v>
      </c>
      <c r="D471" s="15" t="s">
        <v>49</v>
      </c>
      <c r="E471" s="15" t="s">
        <v>336</v>
      </c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6"/>
      <c r="W471" s="16"/>
      <c r="X471" s="16"/>
      <c r="Y471" s="16"/>
      <c r="Z471" s="14" t="s">
        <v>335</v>
      </c>
      <c r="AA471" s="23">
        <v>285048.59999999998</v>
      </c>
      <c r="AB471" s="23"/>
      <c r="AC471" s="23"/>
      <c r="AD471" s="23">
        <v>285048.59999999998</v>
      </c>
      <c r="AE471" s="5" t="s">
        <v>335</v>
      </c>
      <c r="AF471" s="30">
        <f t="shared" si="12"/>
        <v>100</v>
      </c>
    </row>
    <row r="472" spans="1:32" ht="82.5" customHeight="1" x14ac:dyDescent="0.25">
      <c r="A472" s="14" t="s">
        <v>337</v>
      </c>
      <c r="B472" s="15" t="s">
        <v>393</v>
      </c>
      <c r="C472" s="15" t="s">
        <v>15</v>
      </c>
      <c r="D472" s="15" t="s">
        <v>49</v>
      </c>
      <c r="E472" s="15" t="s">
        <v>338</v>
      </c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6"/>
      <c r="W472" s="16"/>
      <c r="X472" s="16"/>
      <c r="Y472" s="16"/>
      <c r="Z472" s="14" t="s">
        <v>337</v>
      </c>
      <c r="AA472" s="23">
        <v>285048.59999999998</v>
      </c>
      <c r="AB472" s="23"/>
      <c r="AC472" s="23"/>
      <c r="AD472" s="23">
        <v>285048.59999999998</v>
      </c>
      <c r="AE472" s="5" t="s">
        <v>337</v>
      </c>
      <c r="AF472" s="30">
        <f t="shared" si="12"/>
        <v>100</v>
      </c>
    </row>
    <row r="473" spans="1:32" ht="49.5" customHeight="1" x14ac:dyDescent="0.25">
      <c r="A473" s="14" t="s">
        <v>453</v>
      </c>
      <c r="B473" s="15" t="s">
        <v>393</v>
      </c>
      <c r="C473" s="15" t="s">
        <v>15</v>
      </c>
      <c r="D473" s="15" t="s">
        <v>49</v>
      </c>
      <c r="E473" s="15" t="s">
        <v>454</v>
      </c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6"/>
      <c r="W473" s="16"/>
      <c r="X473" s="16"/>
      <c r="Y473" s="16"/>
      <c r="Z473" s="14" t="s">
        <v>453</v>
      </c>
      <c r="AA473" s="23">
        <v>285048.59999999998</v>
      </c>
      <c r="AB473" s="23"/>
      <c r="AC473" s="23"/>
      <c r="AD473" s="23">
        <v>285048.59999999998</v>
      </c>
      <c r="AE473" s="5" t="s">
        <v>453</v>
      </c>
      <c r="AF473" s="30">
        <f t="shared" si="12"/>
        <v>100</v>
      </c>
    </row>
    <row r="474" spans="1:32" ht="82.5" customHeight="1" x14ac:dyDescent="0.25">
      <c r="A474" s="14" t="s">
        <v>341</v>
      </c>
      <c r="B474" s="15" t="s">
        <v>393</v>
      </c>
      <c r="C474" s="15" t="s">
        <v>15</v>
      </c>
      <c r="D474" s="15" t="s">
        <v>49</v>
      </c>
      <c r="E474" s="15" t="s">
        <v>455</v>
      </c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6"/>
      <c r="W474" s="16"/>
      <c r="X474" s="16"/>
      <c r="Y474" s="16"/>
      <c r="Z474" s="14" t="s">
        <v>341</v>
      </c>
      <c r="AA474" s="23">
        <v>285048.59999999998</v>
      </c>
      <c r="AB474" s="23"/>
      <c r="AC474" s="23"/>
      <c r="AD474" s="23">
        <v>285048.59999999998</v>
      </c>
      <c r="AE474" s="5" t="s">
        <v>341</v>
      </c>
      <c r="AF474" s="30">
        <f t="shared" si="12"/>
        <v>100</v>
      </c>
    </row>
    <row r="475" spans="1:32" ht="49.5" customHeight="1" x14ac:dyDescent="0.25">
      <c r="A475" s="14" t="s">
        <v>28</v>
      </c>
      <c r="B475" s="15" t="s">
        <v>393</v>
      </c>
      <c r="C475" s="15" t="s">
        <v>15</v>
      </c>
      <c r="D475" s="15" t="s">
        <v>49</v>
      </c>
      <c r="E475" s="15" t="s">
        <v>455</v>
      </c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 t="s">
        <v>29</v>
      </c>
      <c r="U475" s="15"/>
      <c r="V475" s="16"/>
      <c r="W475" s="16"/>
      <c r="X475" s="16"/>
      <c r="Y475" s="16"/>
      <c r="Z475" s="14" t="s">
        <v>28</v>
      </c>
      <c r="AA475" s="23">
        <v>285048.59999999998</v>
      </c>
      <c r="AB475" s="23"/>
      <c r="AC475" s="23"/>
      <c r="AD475" s="23">
        <v>285048.59999999998</v>
      </c>
      <c r="AE475" s="6" t="s">
        <v>28</v>
      </c>
      <c r="AF475" s="30">
        <f t="shared" si="12"/>
        <v>100</v>
      </c>
    </row>
    <row r="476" spans="1:32" ht="16.5" customHeight="1" x14ac:dyDescent="0.25">
      <c r="A476" s="14" t="s">
        <v>386</v>
      </c>
      <c r="B476" s="15" t="s">
        <v>393</v>
      </c>
      <c r="C476" s="15" t="s">
        <v>15</v>
      </c>
      <c r="D476" s="15" t="s">
        <v>49</v>
      </c>
      <c r="E476" s="15" t="s">
        <v>387</v>
      </c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6"/>
      <c r="W476" s="16"/>
      <c r="X476" s="16"/>
      <c r="Y476" s="16"/>
      <c r="Z476" s="14" t="s">
        <v>386</v>
      </c>
      <c r="AA476" s="23">
        <v>505632.86</v>
      </c>
      <c r="AB476" s="23"/>
      <c r="AC476" s="23"/>
      <c r="AD476" s="23">
        <v>505632.86</v>
      </c>
      <c r="AE476" s="5" t="s">
        <v>386</v>
      </c>
      <c r="AF476" s="30">
        <f t="shared" si="12"/>
        <v>100</v>
      </c>
    </row>
    <row r="477" spans="1:32" ht="16.5" customHeight="1" x14ac:dyDescent="0.25">
      <c r="A477" s="14" t="s">
        <v>388</v>
      </c>
      <c r="B477" s="15" t="s">
        <v>393</v>
      </c>
      <c r="C477" s="15" t="s">
        <v>15</v>
      </c>
      <c r="D477" s="15" t="s">
        <v>49</v>
      </c>
      <c r="E477" s="15" t="s">
        <v>389</v>
      </c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6"/>
      <c r="W477" s="16"/>
      <c r="X477" s="16"/>
      <c r="Y477" s="16"/>
      <c r="Z477" s="14" t="s">
        <v>388</v>
      </c>
      <c r="AA477" s="23">
        <v>505632.86</v>
      </c>
      <c r="AB477" s="23"/>
      <c r="AC477" s="23"/>
      <c r="AD477" s="23">
        <v>505632.86</v>
      </c>
      <c r="AE477" s="5" t="s">
        <v>388</v>
      </c>
      <c r="AF477" s="30">
        <f t="shared" si="12"/>
        <v>100</v>
      </c>
    </row>
    <row r="478" spans="1:32" ht="49.5" customHeight="1" x14ac:dyDescent="0.25">
      <c r="A478" s="14" t="s">
        <v>442</v>
      </c>
      <c r="B478" s="15" t="s">
        <v>393</v>
      </c>
      <c r="C478" s="15" t="s">
        <v>15</v>
      </c>
      <c r="D478" s="15" t="s">
        <v>49</v>
      </c>
      <c r="E478" s="15" t="s">
        <v>456</v>
      </c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6"/>
      <c r="W478" s="16"/>
      <c r="X478" s="16"/>
      <c r="Y478" s="16"/>
      <c r="Z478" s="14" t="s">
        <v>442</v>
      </c>
      <c r="AA478" s="23">
        <v>505632.86</v>
      </c>
      <c r="AB478" s="23"/>
      <c r="AC478" s="23"/>
      <c r="AD478" s="23">
        <v>505632.86</v>
      </c>
      <c r="AE478" s="5" t="s">
        <v>442</v>
      </c>
      <c r="AF478" s="30">
        <f t="shared" si="12"/>
        <v>100</v>
      </c>
    </row>
    <row r="479" spans="1:32" ht="82.5" customHeight="1" x14ac:dyDescent="0.25">
      <c r="A479" s="14" t="s">
        <v>457</v>
      </c>
      <c r="B479" s="15" t="s">
        <v>393</v>
      </c>
      <c r="C479" s="15" t="s">
        <v>15</v>
      </c>
      <c r="D479" s="15" t="s">
        <v>49</v>
      </c>
      <c r="E479" s="15" t="s">
        <v>458</v>
      </c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6"/>
      <c r="W479" s="16"/>
      <c r="X479" s="16"/>
      <c r="Y479" s="16"/>
      <c r="Z479" s="14" t="s">
        <v>457</v>
      </c>
      <c r="AA479" s="23">
        <v>193000</v>
      </c>
      <c r="AB479" s="23"/>
      <c r="AC479" s="23"/>
      <c r="AD479" s="23">
        <v>193000</v>
      </c>
      <c r="AE479" s="5" t="s">
        <v>457</v>
      </c>
      <c r="AF479" s="30">
        <f t="shared" si="12"/>
        <v>100</v>
      </c>
    </row>
    <row r="480" spans="1:32" ht="49.5" customHeight="1" x14ac:dyDescent="0.25">
      <c r="A480" s="14" t="s">
        <v>28</v>
      </c>
      <c r="B480" s="15" t="s">
        <v>393</v>
      </c>
      <c r="C480" s="15" t="s">
        <v>15</v>
      </c>
      <c r="D480" s="15" t="s">
        <v>49</v>
      </c>
      <c r="E480" s="15" t="s">
        <v>458</v>
      </c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 t="s">
        <v>29</v>
      </c>
      <c r="U480" s="15"/>
      <c r="V480" s="16"/>
      <c r="W480" s="16"/>
      <c r="X480" s="16"/>
      <c r="Y480" s="16"/>
      <c r="Z480" s="14" t="s">
        <v>28</v>
      </c>
      <c r="AA480" s="23">
        <v>173000</v>
      </c>
      <c r="AB480" s="23"/>
      <c r="AC480" s="23"/>
      <c r="AD480" s="23">
        <v>173000</v>
      </c>
      <c r="AE480" s="6" t="s">
        <v>28</v>
      </c>
      <c r="AF480" s="30">
        <f t="shared" si="12"/>
        <v>100</v>
      </c>
    </row>
    <row r="481" spans="1:32" ht="33" customHeight="1" x14ac:dyDescent="0.25">
      <c r="A481" s="14" t="s">
        <v>302</v>
      </c>
      <c r="B481" s="15" t="s">
        <v>393</v>
      </c>
      <c r="C481" s="15" t="s">
        <v>15</v>
      </c>
      <c r="D481" s="15" t="s">
        <v>49</v>
      </c>
      <c r="E481" s="15" t="s">
        <v>458</v>
      </c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 t="s">
        <v>303</v>
      </c>
      <c r="U481" s="15"/>
      <c r="V481" s="16"/>
      <c r="W481" s="16"/>
      <c r="X481" s="16"/>
      <c r="Y481" s="16"/>
      <c r="Z481" s="14" t="s">
        <v>302</v>
      </c>
      <c r="AA481" s="23">
        <v>20000</v>
      </c>
      <c r="AB481" s="23"/>
      <c r="AC481" s="23"/>
      <c r="AD481" s="23">
        <v>20000</v>
      </c>
      <c r="AE481" s="6" t="s">
        <v>302</v>
      </c>
      <c r="AF481" s="30">
        <f t="shared" si="12"/>
        <v>100</v>
      </c>
    </row>
    <row r="482" spans="1:32" ht="49.5" customHeight="1" x14ac:dyDescent="0.25">
      <c r="A482" s="14" t="s">
        <v>442</v>
      </c>
      <c r="B482" s="15" t="s">
        <v>393</v>
      </c>
      <c r="C482" s="15" t="s">
        <v>15</v>
      </c>
      <c r="D482" s="15" t="s">
        <v>49</v>
      </c>
      <c r="E482" s="15" t="s">
        <v>459</v>
      </c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6"/>
      <c r="W482" s="16"/>
      <c r="X482" s="16"/>
      <c r="Y482" s="16"/>
      <c r="Z482" s="14" t="s">
        <v>442</v>
      </c>
      <c r="AA482" s="23">
        <v>312632.86</v>
      </c>
      <c r="AB482" s="23"/>
      <c r="AC482" s="23"/>
      <c r="AD482" s="23">
        <v>312632.86</v>
      </c>
      <c r="AE482" s="5" t="s">
        <v>442</v>
      </c>
      <c r="AF482" s="30">
        <f t="shared" si="12"/>
        <v>100</v>
      </c>
    </row>
    <row r="483" spans="1:32" ht="16.5" customHeight="1" x14ac:dyDescent="0.25">
      <c r="A483" s="14" t="s">
        <v>36</v>
      </c>
      <c r="B483" s="15" t="s">
        <v>393</v>
      </c>
      <c r="C483" s="15" t="s">
        <v>15</v>
      </c>
      <c r="D483" s="15" t="s">
        <v>49</v>
      </c>
      <c r="E483" s="15" t="s">
        <v>459</v>
      </c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 t="s">
        <v>37</v>
      </c>
      <c r="U483" s="15"/>
      <c r="V483" s="16"/>
      <c r="W483" s="16"/>
      <c r="X483" s="16"/>
      <c r="Y483" s="16"/>
      <c r="Z483" s="14" t="s">
        <v>36</v>
      </c>
      <c r="AA483" s="23">
        <v>312632.86</v>
      </c>
      <c r="AB483" s="23"/>
      <c r="AC483" s="23"/>
      <c r="AD483" s="23">
        <v>312632.86</v>
      </c>
      <c r="AE483" s="6" t="s">
        <v>36</v>
      </c>
      <c r="AF483" s="30">
        <f t="shared" si="12"/>
        <v>100</v>
      </c>
    </row>
    <row r="484" spans="1:32" ht="16.5" customHeight="1" x14ac:dyDescent="0.25">
      <c r="A484" s="11" t="s">
        <v>460</v>
      </c>
      <c r="B484" s="12" t="s">
        <v>393</v>
      </c>
      <c r="C484" s="12" t="s">
        <v>246</v>
      </c>
      <c r="D484" s="12" t="s">
        <v>16</v>
      </c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3"/>
      <c r="W484" s="13"/>
      <c r="X484" s="13"/>
      <c r="Y484" s="13"/>
      <c r="Z484" s="11" t="s">
        <v>460</v>
      </c>
      <c r="AA484" s="22">
        <v>834800</v>
      </c>
      <c r="AB484" s="22"/>
      <c r="AC484" s="22"/>
      <c r="AD484" s="22">
        <v>834800</v>
      </c>
      <c r="AE484" s="4" t="s">
        <v>460</v>
      </c>
      <c r="AF484" s="28">
        <f t="shared" si="12"/>
        <v>100</v>
      </c>
    </row>
    <row r="485" spans="1:32" ht="33" customHeight="1" x14ac:dyDescent="0.25">
      <c r="A485" s="11" t="s">
        <v>461</v>
      </c>
      <c r="B485" s="12" t="s">
        <v>393</v>
      </c>
      <c r="C485" s="12" t="s">
        <v>246</v>
      </c>
      <c r="D485" s="12" t="s">
        <v>76</v>
      </c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3"/>
      <c r="W485" s="13"/>
      <c r="X485" s="13"/>
      <c r="Y485" s="13"/>
      <c r="Z485" s="11" t="s">
        <v>461</v>
      </c>
      <c r="AA485" s="22">
        <v>834800</v>
      </c>
      <c r="AB485" s="22"/>
      <c r="AC485" s="22"/>
      <c r="AD485" s="22">
        <v>834800</v>
      </c>
      <c r="AE485" s="4" t="s">
        <v>461</v>
      </c>
      <c r="AF485" s="28">
        <f t="shared" si="12"/>
        <v>100</v>
      </c>
    </row>
    <row r="486" spans="1:32" ht="99.2" customHeight="1" x14ac:dyDescent="0.25">
      <c r="A486" s="14" t="s">
        <v>324</v>
      </c>
      <c r="B486" s="15" t="s">
        <v>393</v>
      </c>
      <c r="C486" s="15" t="s">
        <v>246</v>
      </c>
      <c r="D486" s="15" t="s">
        <v>76</v>
      </c>
      <c r="E486" s="15" t="s">
        <v>325</v>
      </c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6"/>
      <c r="W486" s="16"/>
      <c r="X486" s="16"/>
      <c r="Y486" s="16"/>
      <c r="Z486" s="14" t="s">
        <v>324</v>
      </c>
      <c r="AA486" s="23">
        <v>834800</v>
      </c>
      <c r="AB486" s="23"/>
      <c r="AC486" s="23"/>
      <c r="AD486" s="23">
        <v>834800</v>
      </c>
      <c r="AE486" s="5" t="s">
        <v>324</v>
      </c>
      <c r="AF486" s="30">
        <f t="shared" si="12"/>
        <v>100</v>
      </c>
    </row>
    <row r="487" spans="1:32" ht="33" customHeight="1" x14ac:dyDescent="0.25">
      <c r="A487" s="14" t="s">
        <v>30</v>
      </c>
      <c r="B487" s="15" t="s">
        <v>393</v>
      </c>
      <c r="C487" s="15" t="s">
        <v>246</v>
      </c>
      <c r="D487" s="15" t="s">
        <v>76</v>
      </c>
      <c r="E487" s="15" t="s">
        <v>395</v>
      </c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6"/>
      <c r="W487" s="16"/>
      <c r="X487" s="16"/>
      <c r="Y487" s="16"/>
      <c r="Z487" s="14" t="s">
        <v>30</v>
      </c>
      <c r="AA487" s="23">
        <v>834800</v>
      </c>
      <c r="AB487" s="23"/>
      <c r="AC487" s="23"/>
      <c r="AD487" s="23">
        <v>834800</v>
      </c>
      <c r="AE487" s="5" t="s">
        <v>30</v>
      </c>
      <c r="AF487" s="30">
        <f t="shared" si="12"/>
        <v>100</v>
      </c>
    </row>
    <row r="488" spans="1:32" ht="33" customHeight="1" x14ac:dyDescent="0.25">
      <c r="A488" s="14" t="s">
        <v>462</v>
      </c>
      <c r="B488" s="15" t="s">
        <v>393</v>
      </c>
      <c r="C488" s="15" t="s">
        <v>246</v>
      </c>
      <c r="D488" s="15" t="s">
        <v>76</v>
      </c>
      <c r="E488" s="15" t="s">
        <v>463</v>
      </c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6"/>
      <c r="W488" s="16"/>
      <c r="X488" s="16"/>
      <c r="Y488" s="16"/>
      <c r="Z488" s="14" t="s">
        <v>462</v>
      </c>
      <c r="AA488" s="23">
        <v>834800</v>
      </c>
      <c r="AB488" s="23"/>
      <c r="AC488" s="23"/>
      <c r="AD488" s="23">
        <v>834800</v>
      </c>
      <c r="AE488" s="5" t="s">
        <v>462</v>
      </c>
      <c r="AF488" s="30">
        <f t="shared" si="12"/>
        <v>100</v>
      </c>
    </row>
    <row r="489" spans="1:32" ht="99.2" customHeight="1" x14ac:dyDescent="0.25">
      <c r="A489" s="14" t="s">
        <v>464</v>
      </c>
      <c r="B489" s="15" t="s">
        <v>393</v>
      </c>
      <c r="C489" s="15" t="s">
        <v>246</v>
      </c>
      <c r="D489" s="15" t="s">
        <v>76</v>
      </c>
      <c r="E489" s="15" t="s">
        <v>465</v>
      </c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6"/>
      <c r="W489" s="16"/>
      <c r="X489" s="16"/>
      <c r="Y489" s="16"/>
      <c r="Z489" s="14" t="s">
        <v>464</v>
      </c>
      <c r="AA489" s="23">
        <v>834800</v>
      </c>
      <c r="AB489" s="23"/>
      <c r="AC489" s="23"/>
      <c r="AD489" s="23">
        <v>834800</v>
      </c>
      <c r="AE489" s="5" t="s">
        <v>464</v>
      </c>
      <c r="AF489" s="30">
        <f t="shared" si="12"/>
        <v>100</v>
      </c>
    </row>
    <row r="490" spans="1:32" ht="99.2" customHeight="1" x14ac:dyDescent="0.25">
      <c r="A490" s="14" t="s">
        <v>26</v>
      </c>
      <c r="B490" s="15" t="s">
        <v>393</v>
      </c>
      <c r="C490" s="15" t="s">
        <v>246</v>
      </c>
      <c r="D490" s="15" t="s">
        <v>76</v>
      </c>
      <c r="E490" s="15" t="s">
        <v>465</v>
      </c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 t="s">
        <v>27</v>
      </c>
      <c r="U490" s="15"/>
      <c r="V490" s="16"/>
      <c r="W490" s="16"/>
      <c r="X490" s="16"/>
      <c r="Y490" s="16"/>
      <c r="Z490" s="14" t="s">
        <v>26</v>
      </c>
      <c r="AA490" s="23">
        <v>692098</v>
      </c>
      <c r="AB490" s="23"/>
      <c r="AC490" s="23"/>
      <c r="AD490" s="23">
        <v>692098</v>
      </c>
      <c r="AE490" s="6" t="s">
        <v>26</v>
      </c>
      <c r="AF490" s="30">
        <f t="shared" si="12"/>
        <v>100</v>
      </c>
    </row>
    <row r="491" spans="1:32" ht="49.5" customHeight="1" x14ac:dyDescent="0.25">
      <c r="A491" s="14" t="s">
        <v>28</v>
      </c>
      <c r="B491" s="15" t="s">
        <v>393</v>
      </c>
      <c r="C491" s="15" t="s">
        <v>246</v>
      </c>
      <c r="D491" s="15" t="s">
        <v>76</v>
      </c>
      <c r="E491" s="15" t="s">
        <v>465</v>
      </c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 t="s">
        <v>29</v>
      </c>
      <c r="U491" s="15"/>
      <c r="V491" s="16"/>
      <c r="W491" s="16"/>
      <c r="X491" s="16"/>
      <c r="Y491" s="16"/>
      <c r="Z491" s="14" t="s">
        <v>28</v>
      </c>
      <c r="AA491" s="23">
        <v>142702</v>
      </c>
      <c r="AB491" s="23"/>
      <c r="AC491" s="23"/>
      <c r="AD491" s="23">
        <v>142702</v>
      </c>
      <c r="AE491" s="6" t="s">
        <v>28</v>
      </c>
      <c r="AF491" s="30">
        <f t="shared" si="12"/>
        <v>100</v>
      </c>
    </row>
    <row r="492" spans="1:32" ht="49.5" customHeight="1" x14ac:dyDescent="0.25">
      <c r="A492" s="11" t="s">
        <v>466</v>
      </c>
      <c r="B492" s="12" t="s">
        <v>393</v>
      </c>
      <c r="C492" s="12" t="s">
        <v>76</v>
      </c>
      <c r="D492" s="12" t="s">
        <v>16</v>
      </c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3"/>
      <c r="W492" s="13"/>
      <c r="X492" s="13"/>
      <c r="Y492" s="13"/>
      <c r="Z492" s="11" t="s">
        <v>466</v>
      </c>
      <c r="AA492" s="22">
        <f>AA493+AA507</f>
        <v>9802291.5399999991</v>
      </c>
      <c r="AB492" s="22">
        <f t="shared" ref="AB492:AC492" si="13">AB493+AB507</f>
        <v>0</v>
      </c>
      <c r="AC492" s="22">
        <f t="shared" si="13"/>
        <v>0</v>
      </c>
      <c r="AD492" s="22">
        <f>AD493+AD507</f>
        <v>9534732.8900000006</v>
      </c>
      <c r="AE492" s="4" t="s">
        <v>466</v>
      </c>
      <c r="AF492" s="28">
        <f t="shared" si="12"/>
        <v>97.270447946705346</v>
      </c>
    </row>
    <row r="493" spans="1:32" ht="66" customHeight="1" x14ac:dyDescent="0.25">
      <c r="A493" s="11" t="s">
        <v>467</v>
      </c>
      <c r="B493" s="12" t="s">
        <v>393</v>
      </c>
      <c r="C493" s="12" t="s">
        <v>76</v>
      </c>
      <c r="D493" s="12" t="s">
        <v>307</v>
      </c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3"/>
      <c r="W493" s="13"/>
      <c r="X493" s="13"/>
      <c r="Y493" s="13"/>
      <c r="Z493" s="11" t="s">
        <v>467</v>
      </c>
      <c r="AA493" s="22">
        <f>AA494</f>
        <v>3024986.12</v>
      </c>
      <c r="AB493" s="22">
        <f t="shared" ref="AB493:AC493" si="14">AB494</f>
        <v>0</v>
      </c>
      <c r="AC493" s="22">
        <f t="shared" si="14"/>
        <v>0</v>
      </c>
      <c r="AD493" s="22">
        <f>AD494</f>
        <v>2955258.21</v>
      </c>
      <c r="AE493" s="4" t="s">
        <v>467</v>
      </c>
      <c r="AF493" s="28">
        <f t="shared" si="12"/>
        <v>97.694934547336032</v>
      </c>
    </row>
    <row r="494" spans="1:32" ht="99.2" customHeight="1" x14ac:dyDescent="0.25">
      <c r="A494" s="14" t="s">
        <v>101</v>
      </c>
      <c r="B494" s="15" t="s">
        <v>393</v>
      </c>
      <c r="C494" s="15" t="s">
        <v>76</v>
      </c>
      <c r="D494" s="15" t="s">
        <v>307</v>
      </c>
      <c r="E494" s="15" t="s">
        <v>102</v>
      </c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6"/>
      <c r="W494" s="16"/>
      <c r="X494" s="16"/>
      <c r="Y494" s="16"/>
      <c r="Z494" s="14" t="s">
        <v>101</v>
      </c>
      <c r="AA494" s="23">
        <f>AA495+AA502</f>
        <v>3024986.12</v>
      </c>
      <c r="AB494" s="23">
        <f t="shared" ref="AB494:AC494" si="15">AB495+AB502</f>
        <v>0</v>
      </c>
      <c r="AC494" s="23">
        <f t="shared" si="15"/>
        <v>0</v>
      </c>
      <c r="AD494" s="23">
        <f>AD495+AD502</f>
        <v>2955258.21</v>
      </c>
      <c r="AE494" s="5" t="s">
        <v>101</v>
      </c>
      <c r="AF494" s="30">
        <f t="shared" si="12"/>
        <v>97.694934547336032</v>
      </c>
    </row>
    <row r="495" spans="1:32" ht="66" customHeight="1" x14ac:dyDescent="0.25">
      <c r="A495" s="14" t="s">
        <v>468</v>
      </c>
      <c r="B495" s="15" t="s">
        <v>393</v>
      </c>
      <c r="C495" s="15" t="s">
        <v>76</v>
      </c>
      <c r="D495" s="15" t="s">
        <v>307</v>
      </c>
      <c r="E495" s="15" t="s">
        <v>469</v>
      </c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6"/>
      <c r="W495" s="16"/>
      <c r="X495" s="16"/>
      <c r="Y495" s="16"/>
      <c r="Z495" s="14" t="s">
        <v>468</v>
      </c>
      <c r="AA495" s="23">
        <f>AA496</f>
        <v>2995226.12</v>
      </c>
      <c r="AB495" s="23">
        <f t="shared" ref="AB495:AC495" si="16">AB496</f>
        <v>0</v>
      </c>
      <c r="AC495" s="23">
        <f t="shared" si="16"/>
        <v>0</v>
      </c>
      <c r="AD495" s="23">
        <f>AD496</f>
        <v>2925498.21</v>
      </c>
      <c r="AE495" s="5" t="s">
        <v>468</v>
      </c>
      <c r="AF495" s="30">
        <f t="shared" si="12"/>
        <v>97.672031853141021</v>
      </c>
    </row>
    <row r="496" spans="1:32" ht="49.5" customHeight="1" x14ac:dyDescent="0.25">
      <c r="A496" s="14" t="s">
        <v>470</v>
      </c>
      <c r="B496" s="15" t="s">
        <v>393</v>
      </c>
      <c r="C496" s="15" t="s">
        <v>76</v>
      </c>
      <c r="D496" s="15" t="s">
        <v>307</v>
      </c>
      <c r="E496" s="15" t="s">
        <v>471</v>
      </c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6"/>
      <c r="W496" s="16"/>
      <c r="X496" s="16"/>
      <c r="Y496" s="16"/>
      <c r="Z496" s="14" t="s">
        <v>470</v>
      </c>
      <c r="AA496" s="23">
        <v>2995226.12</v>
      </c>
      <c r="AB496" s="23"/>
      <c r="AC496" s="23"/>
      <c r="AD496" s="23">
        <f>AD497+AD500</f>
        <v>2925498.21</v>
      </c>
      <c r="AE496" s="5" t="s">
        <v>470</v>
      </c>
      <c r="AF496" s="30">
        <f t="shared" si="12"/>
        <v>97.672031853141021</v>
      </c>
    </row>
    <row r="497" spans="1:32" ht="33" customHeight="1" x14ac:dyDescent="0.25">
      <c r="A497" s="14" t="s">
        <v>177</v>
      </c>
      <c r="B497" s="15" t="s">
        <v>393</v>
      </c>
      <c r="C497" s="15" t="s">
        <v>76</v>
      </c>
      <c r="D497" s="15" t="s">
        <v>307</v>
      </c>
      <c r="E497" s="15" t="s">
        <v>472</v>
      </c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6"/>
      <c r="W497" s="16"/>
      <c r="X497" s="16"/>
      <c r="Y497" s="16"/>
      <c r="Z497" s="14" t="s">
        <v>177</v>
      </c>
      <c r="AA497" s="23">
        <v>2975772.92</v>
      </c>
      <c r="AB497" s="23"/>
      <c r="AC497" s="23"/>
      <c r="AD497" s="23">
        <f>AD498+AD499</f>
        <v>2916450.63</v>
      </c>
      <c r="AE497" s="5" t="s">
        <v>177</v>
      </c>
      <c r="AF497" s="30">
        <f t="shared" si="12"/>
        <v>98.006491368971794</v>
      </c>
    </row>
    <row r="498" spans="1:32" ht="99.2" customHeight="1" x14ac:dyDescent="0.25">
      <c r="A498" s="14" t="s">
        <v>26</v>
      </c>
      <c r="B498" s="15" t="s">
        <v>393</v>
      </c>
      <c r="C498" s="15" t="s">
        <v>76</v>
      </c>
      <c r="D498" s="15" t="s">
        <v>307</v>
      </c>
      <c r="E498" s="15" t="s">
        <v>472</v>
      </c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 t="s">
        <v>27</v>
      </c>
      <c r="U498" s="15"/>
      <c r="V498" s="16"/>
      <c r="W498" s="16"/>
      <c r="X498" s="16"/>
      <c r="Y498" s="16"/>
      <c r="Z498" s="14" t="s">
        <v>26</v>
      </c>
      <c r="AA498" s="23">
        <v>2714771.67</v>
      </c>
      <c r="AB498" s="23"/>
      <c r="AC498" s="23"/>
      <c r="AD498" s="23">
        <v>2676195.15</v>
      </c>
      <c r="AE498" s="6" t="s">
        <v>26</v>
      </c>
      <c r="AF498" s="30">
        <f t="shared" si="12"/>
        <v>98.579014197536537</v>
      </c>
    </row>
    <row r="499" spans="1:32" ht="49.5" customHeight="1" x14ac:dyDescent="0.25">
      <c r="A499" s="14" t="s">
        <v>28</v>
      </c>
      <c r="B499" s="15" t="s">
        <v>393</v>
      </c>
      <c r="C499" s="15" t="s">
        <v>76</v>
      </c>
      <c r="D499" s="15" t="s">
        <v>307</v>
      </c>
      <c r="E499" s="15" t="s">
        <v>472</v>
      </c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 t="s">
        <v>29</v>
      </c>
      <c r="U499" s="15"/>
      <c r="V499" s="16"/>
      <c r="W499" s="16"/>
      <c r="X499" s="16"/>
      <c r="Y499" s="16"/>
      <c r="Z499" s="14" t="s">
        <v>28</v>
      </c>
      <c r="AA499" s="23">
        <v>261001.25</v>
      </c>
      <c r="AB499" s="23"/>
      <c r="AC499" s="23"/>
      <c r="AD499" s="23">
        <v>240255.48</v>
      </c>
      <c r="AE499" s="6" t="s">
        <v>28</v>
      </c>
      <c r="AF499" s="30">
        <f t="shared" si="12"/>
        <v>92.051467186459831</v>
      </c>
    </row>
    <row r="500" spans="1:32" ht="99.2" customHeight="1" x14ac:dyDescent="0.25">
      <c r="A500" s="14" t="s">
        <v>182</v>
      </c>
      <c r="B500" s="15" t="s">
        <v>393</v>
      </c>
      <c r="C500" s="15" t="s">
        <v>76</v>
      </c>
      <c r="D500" s="15" t="s">
        <v>307</v>
      </c>
      <c r="E500" s="15" t="s">
        <v>473</v>
      </c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6"/>
      <c r="W500" s="16"/>
      <c r="X500" s="16"/>
      <c r="Y500" s="16"/>
      <c r="Z500" s="14" t="s">
        <v>182</v>
      </c>
      <c r="AA500" s="23">
        <v>19453.2</v>
      </c>
      <c r="AB500" s="23"/>
      <c r="AC500" s="23"/>
      <c r="AD500" s="23">
        <v>9047.58</v>
      </c>
      <c r="AE500" s="5" t="s">
        <v>182</v>
      </c>
      <c r="AF500" s="30">
        <f t="shared" si="12"/>
        <v>46.509468879156124</v>
      </c>
    </row>
    <row r="501" spans="1:32" ht="99.2" customHeight="1" x14ac:dyDescent="0.25">
      <c r="A501" s="14" t="s">
        <v>26</v>
      </c>
      <c r="B501" s="15" t="s">
        <v>393</v>
      </c>
      <c r="C501" s="15" t="s">
        <v>76</v>
      </c>
      <c r="D501" s="15" t="s">
        <v>307</v>
      </c>
      <c r="E501" s="15" t="s">
        <v>473</v>
      </c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 t="s">
        <v>27</v>
      </c>
      <c r="U501" s="15"/>
      <c r="V501" s="16"/>
      <c r="W501" s="16"/>
      <c r="X501" s="16"/>
      <c r="Y501" s="16"/>
      <c r="Z501" s="14" t="s">
        <v>26</v>
      </c>
      <c r="AA501" s="23">
        <v>19453.2</v>
      </c>
      <c r="AB501" s="23"/>
      <c r="AC501" s="23"/>
      <c r="AD501" s="23">
        <v>9047.58</v>
      </c>
      <c r="AE501" s="6" t="s">
        <v>26</v>
      </c>
      <c r="AF501" s="30">
        <f t="shared" si="12"/>
        <v>46.509468879156124</v>
      </c>
    </row>
    <row r="502" spans="1:32" ht="99.2" customHeight="1" x14ac:dyDescent="0.25">
      <c r="A502" s="14" t="s">
        <v>109</v>
      </c>
      <c r="B502" s="15" t="s">
        <v>393</v>
      </c>
      <c r="C502" s="15" t="s">
        <v>76</v>
      </c>
      <c r="D502" s="15" t="s">
        <v>307</v>
      </c>
      <c r="E502" s="15" t="s">
        <v>110</v>
      </c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6"/>
      <c r="W502" s="16"/>
      <c r="X502" s="16"/>
      <c r="Y502" s="16"/>
      <c r="Z502" s="14" t="s">
        <v>109</v>
      </c>
      <c r="AA502" s="23">
        <v>29760</v>
      </c>
      <c r="AB502" s="23"/>
      <c r="AC502" s="23"/>
      <c r="AD502" s="23">
        <v>29760</v>
      </c>
      <c r="AE502" s="5" t="s">
        <v>109</v>
      </c>
      <c r="AF502" s="30">
        <f t="shared" si="12"/>
        <v>100</v>
      </c>
    </row>
    <row r="503" spans="1:32" ht="82.5" customHeight="1" x14ac:dyDescent="0.25">
      <c r="A503" s="14" t="s">
        <v>189</v>
      </c>
      <c r="B503" s="15" t="s">
        <v>393</v>
      </c>
      <c r="C503" s="15" t="s">
        <v>76</v>
      </c>
      <c r="D503" s="15" t="s">
        <v>307</v>
      </c>
      <c r="E503" s="15" t="s">
        <v>190</v>
      </c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6"/>
      <c r="W503" s="16"/>
      <c r="X503" s="16"/>
      <c r="Y503" s="16"/>
      <c r="Z503" s="14" t="s">
        <v>189</v>
      </c>
      <c r="AA503" s="23">
        <v>29760</v>
      </c>
      <c r="AB503" s="23"/>
      <c r="AC503" s="23"/>
      <c r="AD503" s="23">
        <v>29760</v>
      </c>
      <c r="AE503" s="5" t="s">
        <v>189</v>
      </c>
      <c r="AF503" s="30">
        <f t="shared" si="12"/>
        <v>100</v>
      </c>
    </row>
    <row r="504" spans="1:32" ht="66" customHeight="1" x14ac:dyDescent="0.25">
      <c r="A504" s="14" t="s">
        <v>191</v>
      </c>
      <c r="B504" s="15" t="s">
        <v>393</v>
      </c>
      <c r="C504" s="15" t="s">
        <v>76</v>
      </c>
      <c r="D504" s="15" t="s">
        <v>307</v>
      </c>
      <c r="E504" s="15" t="s">
        <v>192</v>
      </c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6"/>
      <c r="W504" s="16"/>
      <c r="X504" s="16"/>
      <c r="Y504" s="16"/>
      <c r="Z504" s="14" t="s">
        <v>191</v>
      </c>
      <c r="AA504" s="23">
        <v>29760</v>
      </c>
      <c r="AB504" s="23"/>
      <c r="AC504" s="23"/>
      <c r="AD504" s="23">
        <v>29760</v>
      </c>
      <c r="AE504" s="5" t="s">
        <v>191</v>
      </c>
      <c r="AF504" s="30">
        <f t="shared" si="12"/>
        <v>100</v>
      </c>
    </row>
    <row r="505" spans="1:32" ht="99.2" customHeight="1" x14ac:dyDescent="0.25">
      <c r="A505" s="14" t="s">
        <v>26</v>
      </c>
      <c r="B505" s="15" t="s">
        <v>393</v>
      </c>
      <c r="C505" s="15" t="s">
        <v>76</v>
      </c>
      <c r="D505" s="15" t="s">
        <v>307</v>
      </c>
      <c r="E505" s="15" t="s">
        <v>192</v>
      </c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 t="s">
        <v>27</v>
      </c>
      <c r="U505" s="15"/>
      <c r="V505" s="16"/>
      <c r="W505" s="16"/>
      <c r="X505" s="16"/>
      <c r="Y505" s="16"/>
      <c r="Z505" s="14" t="s">
        <v>26</v>
      </c>
      <c r="AA505" s="23">
        <v>5400</v>
      </c>
      <c r="AB505" s="23"/>
      <c r="AC505" s="23"/>
      <c r="AD505" s="23">
        <v>5400</v>
      </c>
      <c r="AE505" s="6" t="s">
        <v>26</v>
      </c>
      <c r="AF505" s="30">
        <f t="shared" si="12"/>
        <v>100</v>
      </c>
    </row>
    <row r="506" spans="1:32" ht="49.5" customHeight="1" x14ac:dyDescent="0.25">
      <c r="A506" s="14" t="s">
        <v>28</v>
      </c>
      <c r="B506" s="15" t="s">
        <v>393</v>
      </c>
      <c r="C506" s="15" t="s">
        <v>76</v>
      </c>
      <c r="D506" s="15" t="s">
        <v>307</v>
      </c>
      <c r="E506" s="15" t="s">
        <v>192</v>
      </c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 t="s">
        <v>29</v>
      </c>
      <c r="U506" s="15"/>
      <c r="V506" s="16"/>
      <c r="W506" s="16"/>
      <c r="X506" s="16"/>
      <c r="Y506" s="16"/>
      <c r="Z506" s="14" t="s">
        <v>28</v>
      </c>
      <c r="AA506" s="23">
        <v>24360</v>
      </c>
      <c r="AB506" s="23"/>
      <c r="AC506" s="23"/>
      <c r="AD506" s="23">
        <v>24360</v>
      </c>
      <c r="AE506" s="6" t="s">
        <v>28</v>
      </c>
      <c r="AF506" s="30">
        <f t="shared" si="12"/>
        <v>100</v>
      </c>
    </row>
    <row r="507" spans="1:32" ht="16.5" customHeight="1" x14ac:dyDescent="0.25">
      <c r="A507" s="11" t="s">
        <v>474</v>
      </c>
      <c r="B507" s="12" t="s">
        <v>393</v>
      </c>
      <c r="C507" s="12" t="s">
        <v>76</v>
      </c>
      <c r="D507" s="12" t="s">
        <v>344</v>
      </c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3"/>
      <c r="W507" s="13"/>
      <c r="X507" s="13"/>
      <c r="Y507" s="13"/>
      <c r="Z507" s="11" t="s">
        <v>474</v>
      </c>
      <c r="AA507" s="22">
        <v>6777305.4199999999</v>
      </c>
      <c r="AB507" s="22"/>
      <c r="AC507" s="22"/>
      <c r="AD507" s="22">
        <f>AD508</f>
        <v>6579474.6800000006</v>
      </c>
      <c r="AE507" s="4" t="s">
        <v>474</v>
      </c>
      <c r="AF507" s="28">
        <f t="shared" si="12"/>
        <v>97.080982370719255</v>
      </c>
    </row>
    <row r="508" spans="1:32" ht="99.2" customHeight="1" x14ac:dyDescent="0.25">
      <c r="A508" s="14" t="s">
        <v>101</v>
      </c>
      <c r="B508" s="15" t="s">
        <v>393</v>
      </c>
      <c r="C508" s="15" t="s">
        <v>76</v>
      </c>
      <c r="D508" s="15" t="s">
        <v>344</v>
      </c>
      <c r="E508" s="15" t="s">
        <v>102</v>
      </c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6"/>
      <c r="W508" s="16"/>
      <c r="X508" s="16"/>
      <c r="Y508" s="16"/>
      <c r="Z508" s="14" t="s">
        <v>101</v>
      </c>
      <c r="AA508" s="23">
        <v>6777305.4199999999</v>
      </c>
      <c r="AB508" s="23"/>
      <c r="AC508" s="23"/>
      <c r="AD508" s="23">
        <f>AD509+AD519</f>
        <v>6579474.6800000006</v>
      </c>
      <c r="AE508" s="5" t="s">
        <v>101</v>
      </c>
      <c r="AF508" s="30">
        <f t="shared" si="12"/>
        <v>97.080982370719255</v>
      </c>
    </row>
    <row r="509" spans="1:32" ht="49.5" customHeight="1" x14ac:dyDescent="0.25">
      <c r="A509" s="14" t="s">
        <v>103</v>
      </c>
      <c r="B509" s="15" t="s">
        <v>393</v>
      </c>
      <c r="C509" s="15" t="s">
        <v>76</v>
      </c>
      <c r="D509" s="15" t="s">
        <v>344</v>
      </c>
      <c r="E509" s="15" t="s">
        <v>104</v>
      </c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6"/>
      <c r="W509" s="16"/>
      <c r="X509" s="16"/>
      <c r="Y509" s="16"/>
      <c r="Z509" s="14" t="s">
        <v>103</v>
      </c>
      <c r="AA509" s="23">
        <v>6759105.4199999999</v>
      </c>
      <c r="AB509" s="23"/>
      <c r="AC509" s="23"/>
      <c r="AD509" s="23">
        <f>AD510</f>
        <v>6561274.6800000006</v>
      </c>
      <c r="AE509" s="5" t="s">
        <v>103</v>
      </c>
      <c r="AF509" s="30">
        <f t="shared" ref="AF509:AF568" si="17">AD509/AA509*100</f>
        <v>97.073122436962976</v>
      </c>
    </row>
    <row r="510" spans="1:32" ht="49.5" customHeight="1" x14ac:dyDescent="0.25">
      <c r="A510" s="14" t="s">
        <v>450</v>
      </c>
      <c r="B510" s="15" t="s">
        <v>393</v>
      </c>
      <c r="C510" s="15" t="s">
        <v>76</v>
      </c>
      <c r="D510" s="15" t="s">
        <v>344</v>
      </c>
      <c r="E510" s="15" t="s">
        <v>451</v>
      </c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6"/>
      <c r="W510" s="16"/>
      <c r="X510" s="16"/>
      <c r="Y510" s="16"/>
      <c r="Z510" s="14" t="s">
        <v>450</v>
      </c>
      <c r="AA510" s="23">
        <v>6759105.4199999999</v>
      </c>
      <c r="AB510" s="23"/>
      <c r="AC510" s="23"/>
      <c r="AD510" s="23">
        <f>AD511+AD515+AD517</f>
        <v>6561274.6800000006</v>
      </c>
      <c r="AE510" s="5" t="s">
        <v>450</v>
      </c>
      <c r="AF510" s="30">
        <f t="shared" si="17"/>
        <v>97.073122436962976</v>
      </c>
    </row>
    <row r="511" spans="1:32" ht="33" customHeight="1" x14ac:dyDescent="0.25">
      <c r="A511" s="14" t="s">
        <v>177</v>
      </c>
      <c r="B511" s="15" t="s">
        <v>393</v>
      </c>
      <c r="C511" s="15" t="s">
        <v>76</v>
      </c>
      <c r="D511" s="15" t="s">
        <v>344</v>
      </c>
      <c r="E511" s="15" t="s">
        <v>475</v>
      </c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6"/>
      <c r="W511" s="16"/>
      <c r="X511" s="16"/>
      <c r="Y511" s="16"/>
      <c r="Z511" s="14" t="s">
        <v>177</v>
      </c>
      <c r="AA511" s="23">
        <v>5243589.2300000004</v>
      </c>
      <c r="AB511" s="23"/>
      <c r="AC511" s="23"/>
      <c r="AD511" s="23">
        <f>AD512+AD513+AD514</f>
        <v>5168627.28</v>
      </c>
      <c r="AE511" s="5" t="s">
        <v>177</v>
      </c>
      <c r="AF511" s="30">
        <f t="shared" si="17"/>
        <v>98.570407659487842</v>
      </c>
    </row>
    <row r="512" spans="1:32" ht="99.2" customHeight="1" x14ac:dyDescent="0.25">
      <c r="A512" s="14" t="s">
        <v>26</v>
      </c>
      <c r="B512" s="15" t="s">
        <v>393</v>
      </c>
      <c r="C512" s="15" t="s">
        <v>76</v>
      </c>
      <c r="D512" s="15" t="s">
        <v>344</v>
      </c>
      <c r="E512" s="15" t="s">
        <v>475</v>
      </c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 t="s">
        <v>27</v>
      </c>
      <c r="U512" s="15"/>
      <c r="V512" s="16"/>
      <c r="W512" s="16"/>
      <c r="X512" s="16"/>
      <c r="Y512" s="16"/>
      <c r="Z512" s="14" t="s">
        <v>26</v>
      </c>
      <c r="AA512" s="23">
        <v>4160150</v>
      </c>
      <c r="AB512" s="23"/>
      <c r="AC512" s="23"/>
      <c r="AD512" s="23">
        <v>4105377.95</v>
      </c>
      <c r="AE512" s="6" t="s">
        <v>26</v>
      </c>
      <c r="AF512" s="30">
        <f t="shared" si="17"/>
        <v>98.68341165582973</v>
      </c>
    </row>
    <row r="513" spans="1:32" ht="49.5" customHeight="1" x14ac:dyDescent="0.25">
      <c r="A513" s="14" t="s">
        <v>28</v>
      </c>
      <c r="B513" s="15" t="s">
        <v>393</v>
      </c>
      <c r="C513" s="15" t="s">
        <v>76</v>
      </c>
      <c r="D513" s="15" t="s">
        <v>344</v>
      </c>
      <c r="E513" s="15" t="s">
        <v>475</v>
      </c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 t="s">
        <v>29</v>
      </c>
      <c r="U513" s="15"/>
      <c r="V513" s="16"/>
      <c r="W513" s="16"/>
      <c r="X513" s="16"/>
      <c r="Y513" s="16"/>
      <c r="Z513" s="14" t="s">
        <v>28</v>
      </c>
      <c r="AA513" s="23">
        <v>1081228.23</v>
      </c>
      <c r="AB513" s="23"/>
      <c r="AC513" s="23"/>
      <c r="AD513" s="23">
        <v>1061038.33</v>
      </c>
      <c r="AE513" s="6" t="s">
        <v>28</v>
      </c>
      <c r="AF513" s="30">
        <f t="shared" si="17"/>
        <v>98.132688414914952</v>
      </c>
    </row>
    <row r="514" spans="1:32" ht="16.5" customHeight="1" x14ac:dyDescent="0.25">
      <c r="A514" s="14" t="s">
        <v>36</v>
      </c>
      <c r="B514" s="15" t="s">
        <v>393</v>
      </c>
      <c r="C514" s="15" t="s">
        <v>76</v>
      </c>
      <c r="D514" s="15" t="s">
        <v>344</v>
      </c>
      <c r="E514" s="15" t="s">
        <v>475</v>
      </c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 t="s">
        <v>37</v>
      </c>
      <c r="U514" s="15"/>
      <c r="V514" s="16"/>
      <c r="W514" s="16"/>
      <c r="X514" s="16"/>
      <c r="Y514" s="16"/>
      <c r="Z514" s="14" t="s">
        <v>36</v>
      </c>
      <c r="AA514" s="23">
        <v>2211</v>
      </c>
      <c r="AB514" s="23"/>
      <c r="AC514" s="23"/>
      <c r="AD514" s="23">
        <v>2211</v>
      </c>
      <c r="AE514" s="6" t="s">
        <v>36</v>
      </c>
      <c r="AF514" s="30">
        <f t="shared" si="17"/>
        <v>100</v>
      </c>
    </row>
    <row r="515" spans="1:32" ht="115.7" customHeight="1" x14ac:dyDescent="0.25">
      <c r="A515" s="14" t="s">
        <v>180</v>
      </c>
      <c r="B515" s="15" t="s">
        <v>393</v>
      </c>
      <c r="C515" s="15" t="s">
        <v>76</v>
      </c>
      <c r="D515" s="15" t="s">
        <v>344</v>
      </c>
      <c r="E515" s="15" t="s">
        <v>476</v>
      </c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6"/>
      <c r="W515" s="16"/>
      <c r="X515" s="16"/>
      <c r="Y515" s="16"/>
      <c r="Z515" s="14" t="s">
        <v>180</v>
      </c>
      <c r="AA515" s="23">
        <v>1148400</v>
      </c>
      <c r="AB515" s="23"/>
      <c r="AC515" s="23"/>
      <c r="AD515" s="23">
        <v>1148400</v>
      </c>
      <c r="AE515" s="5" t="s">
        <v>180</v>
      </c>
      <c r="AF515" s="30">
        <f t="shared" si="17"/>
        <v>100</v>
      </c>
    </row>
    <row r="516" spans="1:32" ht="99.2" customHeight="1" x14ac:dyDescent="0.25">
      <c r="A516" s="14" t="s">
        <v>26</v>
      </c>
      <c r="B516" s="15" t="s">
        <v>393</v>
      </c>
      <c r="C516" s="15" t="s">
        <v>76</v>
      </c>
      <c r="D516" s="15" t="s">
        <v>344</v>
      </c>
      <c r="E516" s="15" t="s">
        <v>476</v>
      </c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 t="s">
        <v>27</v>
      </c>
      <c r="U516" s="15"/>
      <c r="V516" s="16"/>
      <c r="W516" s="16"/>
      <c r="X516" s="16"/>
      <c r="Y516" s="16"/>
      <c r="Z516" s="14" t="s">
        <v>26</v>
      </c>
      <c r="AA516" s="23">
        <v>1148400</v>
      </c>
      <c r="AB516" s="23"/>
      <c r="AC516" s="23"/>
      <c r="AD516" s="23">
        <v>1148400</v>
      </c>
      <c r="AE516" s="6" t="s">
        <v>26</v>
      </c>
      <c r="AF516" s="30">
        <f t="shared" si="17"/>
        <v>100</v>
      </c>
    </row>
    <row r="517" spans="1:32" ht="99.2" customHeight="1" x14ac:dyDescent="0.25">
      <c r="A517" s="14" t="s">
        <v>182</v>
      </c>
      <c r="B517" s="15" t="s">
        <v>393</v>
      </c>
      <c r="C517" s="15" t="s">
        <v>76</v>
      </c>
      <c r="D517" s="15" t="s">
        <v>344</v>
      </c>
      <c r="E517" s="15" t="s">
        <v>477</v>
      </c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6"/>
      <c r="W517" s="16"/>
      <c r="X517" s="16"/>
      <c r="Y517" s="16"/>
      <c r="Z517" s="14" t="s">
        <v>182</v>
      </c>
      <c r="AA517" s="23">
        <v>367116.19</v>
      </c>
      <c r="AB517" s="23"/>
      <c r="AC517" s="23"/>
      <c r="AD517" s="23">
        <v>244247.4</v>
      </c>
      <c r="AE517" s="5" t="s">
        <v>182</v>
      </c>
      <c r="AF517" s="30">
        <f t="shared" si="17"/>
        <v>66.531361637850949</v>
      </c>
    </row>
    <row r="518" spans="1:32" ht="99.2" customHeight="1" x14ac:dyDescent="0.25">
      <c r="A518" s="14" t="s">
        <v>26</v>
      </c>
      <c r="B518" s="15" t="s">
        <v>393</v>
      </c>
      <c r="C518" s="15" t="s">
        <v>76</v>
      </c>
      <c r="D518" s="15" t="s">
        <v>344</v>
      </c>
      <c r="E518" s="15" t="s">
        <v>477</v>
      </c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 t="s">
        <v>27</v>
      </c>
      <c r="U518" s="15"/>
      <c r="V518" s="16"/>
      <c r="W518" s="16"/>
      <c r="X518" s="16"/>
      <c r="Y518" s="16"/>
      <c r="Z518" s="14" t="s">
        <v>26</v>
      </c>
      <c r="AA518" s="23">
        <v>367116.19</v>
      </c>
      <c r="AB518" s="23"/>
      <c r="AC518" s="23"/>
      <c r="AD518" s="23">
        <v>244247.4</v>
      </c>
      <c r="AE518" s="6" t="s">
        <v>26</v>
      </c>
      <c r="AF518" s="30">
        <f t="shared" si="17"/>
        <v>66.531361637850949</v>
      </c>
    </row>
    <row r="519" spans="1:32" ht="99.2" customHeight="1" x14ac:dyDescent="0.25">
      <c r="A519" s="14" t="s">
        <v>109</v>
      </c>
      <c r="B519" s="15" t="s">
        <v>393</v>
      </c>
      <c r="C519" s="15" t="s">
        <v>76</v>
      </c>
      <c r="D519" s="15" t="s">
        <v>344</v>
      </c>
      <c r="E519" s="15" t="s">
        <v>110</v>
      </c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6"/>
      <c r="W519" s="16"/>
      <c r="X519" s="16"/>
      <c r="Y519" s="16"/>
      <c r="Z519" s="14" t="s">
        <v>109</v>
      </c>
      <c r="AA519" s="23">
        <v>18200</v>
      </c>
      <c r="AB519" s="23"/>
      <c r="AC519" s="23"/>
      <c r="AD519" s="23">
        <v>18200</v>
      </c>
      <c r="AE519" s="5" t="s">
        <v>109</v>
      </c>
      <c r="AF519" s="30">
        <f t="shared" si="17"/>
        <v>100</v>
      </c>
    </row>
    <row r="520" spans="1:32" ht="82.5" customHeight="1" x14ac:dyDescent="0.25">
      <c r="A520" s="14" t="s">
        <v>189</v>
      </c>
      <c r="B520" s="15" t="s">
        <v>393</v>
      </c>
      <c r="C520" s="15" t="s">
        <v>76</v>
      </c>
      <c r="D520" s="15" t="s">
        <v>344</v>
      </c>
      <c r="E520" s="15" t="s">
        <v>190</v>
      </c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6"/>
      <c r="W520" s="16"/>
      <c r="X520" s="16"/>
      <c r="Y520" s="16"/>
      <c r="Z520" s="14" t="s">
        <v>189</v>
      </c>
      <c r="AA520" s="23">
        <v>18200</v>
      </c>
      <c r="AB520" s="23"/>
      <c r="AC520" s="23"/>
      <c r="AD520" s="23">
        <v>18200</v>
      </c>
      <c r="AE520" s="5" t="s">
        <v>189</v>
      </c>
      <c r="AF520" s="30">
        <f t="shared" si="17"/>
        <v>100</v>
      </c>
    </row>
    <row r="521" spans="1:32" ht="66" customHeight="1" x14ac:dyDescent="0.25">
      <c r="A521" s="14" t="s">
        <v>191</v>
      </c>
      <c r="B521" s="15" t="s">
        <v>393</v>
      </c>
      <c r="C521" s="15" t="s">
        <v>76</v>
      </c>
      <c r="D521" s="15" t="s">
        <v>344</v>
      </c>
      <c r="E521" s="15" t="s">
        <v>192</v>
      </c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6"/>
      <c r="W521" s="16"/>
      <c r="X521" s="16"/>
      <c r="Y521" s="16"/>
      <c r="Z521" s="14" t="s">
        <v>191</v>
      </c>
      <c r="AA521" s="23">
        <v>18200</v>
      </c>
      <c r="AB521" s="23"/>
      <c r="AC521" s="23"/>
      <c r="AD521" s="23">
        <v>18200</v>
      </c>
      <c r="AE521" s="5" t="s">
        <v>191</v>
      </c>
      <c r="AF521" s="30">
        <f t="shared" si="17"/>
        <v>100</v>
      </c>
    </row>
    <row r="522" spans="1:32" ht="49.5" customHeight="1" x14ac:dyDescent="0.25">
      <c r="A522" s="14" t="s">
        <v>28</v>
      </c>
      <c r="B522" s="15" t="s">
        <v>393</v>
      </c>
      <c r="C522" s="15" t="s">
        <v>76</v>
      </c>
      <c r="D522" s="15" t="s">
        <v>344</v>
      </c>
      <c r="E522" s="15" t="s">
        <v>192</v>
      </c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 t="s">
        <v>29</v>
      </c>
      <c r="U522" s="15"/>
      <c r="V522" s="16"/>
      <c r="W522" s="16"/>
      <c r="X522" s="16"/>
      <c r="Y522" s="16"/>
      <c r="Z522" s="14" t="s">
        <v>28</v>
      </c>
      <c r="AA522" s="23">
        <v>18200</v>
      </c>
      <c r="AB522" s="23"/>
      <c r="AC522" s="23"/>
      <c r="AD522" s="23">
        <v>18200</v>
      </c>
      <c r="AE522" s="6" t="s">
        <v>28</v>
      </c>
      <c r="AF522" s="30">
        <f t="shared" si="17"/>
        <v>100</v>
      </c>
    </row>
    <row r="523" spans="1:32" ht="16.5" customHeight="1" x14ac:dyDescent="0.25">
      <c r="A523" s="11" t="s">
        <v>59</v>
      </c>
      <c r="B523" s="12" t="s">
        <v>393</v>
      </c>
      <c r="C523" s="12" t="s">
        <v>60</v>
      </c>
      <c r="D523" s="12" t="s">
        <v>16</v>
      </c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3"/>
      <c r="W523" s="13"/>
      <c r="X523" s="13"/>
      <c r="Y523" s="13"/>
      <c r="Z523" s="11" t="s">
        <v>59</v>
      </c>
      <c r="AA523" s="22">
        <f>AA524+AA529+AA535+AA541+AA576+AA589</f>
        <v>50501410.939999998</v>
      </c>
      <c r="AB523" s="22"/>
      <c r="AC523" s="22"/>
      <c r="AD523" s="22">
        <f>AD524+AD529+AD535+AD541+AD576+AD589</f>
        <v>50038737.82</v>
      </c>
      <c r="AE523" s="4" t="s">
        <v>59</v>
      </c>
      <c r="AF523" s="28">
        <f t="shared" si="17"/>
        <v>99.083841200892991</v>
      </c>
    </row>
    <row r="524" spans="1:32" ht="16.5" customHeight="1" x14ac:dyDescent="0.25">
      <c r="A524" s="11" t="s">
        <v>195</v>
      </c>
      <c r="B524" s="12" t="s">
        <v>393</v>
      </c>
      <c r="C524" s="12" t="s">
        <v>60</v>
      </c>
      <c r="D524" s="12" t="s">
        <v>15</v>
      </c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3"/>
      <c r="W524" s="13"/>
      <c r="X524" s="13"/>
      <c r="Y524" s="13"/>
      <c r="Z524" s="11" t="s">
        <v>195</v>
      </c>
      <c r="AA524" s="22">
        <v>98686</v>
      </c>
      <c r="AB524" s="22"/>
      <c r="AC524" s="22"/>
      <c r="AD524" s="22">
        <v>98686</v>
      </c>
      <c r="AE524" s="4" t="s">
        <v>195</v>
      </c>
      <c r="AF524" s="28">
        <f t="shared" si="17"/>
        <v>100</v>
      </c>
    </row>
    <row r="525" spans="1:32" ht="66" customHeight="1" x14ac:dyDescent="0.25">
      <c r="A525" s="14" t="s">
        <v>196</v>
      </c>
      <c r="B525" s="15" t="s">
        <v>393</v>
      </c>
      <c r="C525" s="15" t="s">
        <v>60</v>
      </c>
      <c r="D525" s="15" t="s">
        <v>15</v>
      </c>
      <c r="E525" s="15" t="s">
        <v>197</v>
      </c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6"/>
      <c r="W525" s="16"/>
      <c r="X525" s="16"/>
      <c r="Y525" s="16"/>
      <c r="Z525" s="14" t="s">
        <v>196</v>
      </c>
      <c r="AA525" s="23">
        <v>98686</v>
      </c>
      <c r="AB525" s="23"/>
      <c r="AC525" s="23"/>
      <c r="AD525" s="23">
        <v>98686</v>
      </c>
      <c r="AE525" s="5" t="s">
        <v>196</v>
      </c>
      <c r="AF525" s="30">
        <f t="shared" si="17"/>
        <v>100</v>
      </c>
    </row>
    <row r="526" spans="1:32" ht="33" customHeight="1" x14ac:dyDescent="0.25">
      <c r="A526" s="14" t="s">
        <v>478</v>
      </c>
      <c r="B526" s="15" t="s">
        <v>393</v>
      </c>
      <c r="C526" s="15" t="s">
        <v>60</v>
      </c>
      <c r="D526" s="15" t="s">
        <v>15</v>
      </c>
      <c r="E526" s="15" t="s">
        <v>479</v>
      </c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6"/>
      <c r="W526" s="16"/>
      <c r="X526" s="16"/>
      <c r="Y526" s="16"/>
      <c r="Z526" s="14" t="s">
        <v>478</v>
      </c>
      <c r="AA526" s="23">
        <v>98686</v>
      </c>
      <c r="AB526" s="23"/>
      <c r="AC526" s="23"/>
      <c r="AD526" s="23">
        <v>98686</v>
      </c>
      <c r="AE526" s="5" t="s">
        <v>478</v>
      </c>
      <c r="AF526" s="30">
        <f t="shared" si="17"/>
        <v>100</v>
      </c>
    </row>
    <row r="527" spans="1:32" ht="49.5" customHeight="1" x14ac:dyDescent="0.25">
      <c r="A527" s="14" t="s">
        <v>480</v>
      </c>
      <c r="B527" s="15" t="s">
        <v>393</v>
      </c>
      <c r="C527" s="15" t="s">
        <v>60</v>
      </c>
      <c r="D527" s="15" t="s">
        <v>15</v>
      </c>
      <c r="E527" s="15" t="s">
        <v>481</v>
      </c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6"/>
      <c r="W527" s="16"/>
      <c r="X527" s="16"/>
      <c r="Y527" s="16"/>
      <c r="Z527" s="14" t="s">
        <v>480</v>
      </c>
      <c r="AA527" s="23">
        <v>98686</v>
      </c>
      <c r="AB527" s="23"/>
      <c r="AC527" s="23"/>
      <c r="AD527" s="23">
        <v>98686</v>
      </c>
      <c r="AE527" s="5" t="s">
        <v>480</v>
      </c>
      <c r="AF527" s="30">
        <f t="shared" si="17"/>
        <v>100</v>
      </c>
    </row>
    <row r="528" spans="1:32" ht="16.5" customHeight="1" x14ac:dyDescent="0.25">
      <c r="A528" s="14" t="s">
        <v>36</v>
      </c>
      <c r="B528" s="15" t="s">
        <v>393</v>
      </c>
      <c r="C528" s="15" t="s">
        <v>60</v>
      </c>
      <c r="D528" s="15" t="s">
        <v>15</v>
      </c>
      <c r="E528" s="15" t="s">
        <v>481</v>
      </c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 t="s">
        <v>37</v>
      </c>
      <c r="U528" s="15"/>
      <c r="V528" s="16"/>
      <c r="W528" s="16"/>
      <c r="X528" s="16"/>
      <c r="Y528" s="16"/>
      <c r="Z528" s="14" t="s">
        <v>36</v>
      </c>
      <c r="AA528" s="23">
        <v>98686</v>
      </c>
      <c r="AB528" s="23"/>
      <c r="AC528" s="23"/>
      <c r="AD528" s="23">
        <v>98686</v>
      </c>
      <c r="AE528" s="6" t="s">
        <v>36</v>
      </c>
      <c r="AF528" s="30">
        <f t="shared" si="17"/>
        <v>100</v>
      </c>
    </row>
    <row r="529" spans="1:32" ht="16.5" customHeight="1" x14ac:dyDescent="0.25">
      <c r="A529" s="11" t="s">
        <v>352</v>
      </c>
      <c r="B529" s="12" t="s">
        <v>393</v>
      </c>
      <c r="C529" s="12" t="s">
        <v>60</v>
      </c>
      <c r="D529" s="12" t="s">
        <v>203</v>
      </c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3"/>
      <c r="W529" s="13"/>
      <c r="X529" s="13"/>
      <c r="Y529" s="13"/>
      <c r="Z529" s="11" t="s">
        <v>352</v>
      </c>
      <c r="AA529" s="22">
        <v>115300</v>
      </c>
      <c r="AB529" s="22"/>
      <c r="AC529" s="22"/>
      <c r="AD529" s="29">
        <v>114034.15</v>
      </c>
      <c r="AE529" s="4" t="s">
        <v>352</v>
      </c>
      <c r="AF529" s="28">
        <f t="shared" si="17"/>
        <v>98.902124891587164</v>
      </c>
    </row>
    <row r="530" spans="1:32" ht="66" customHeight="1" x14ac:dyDescent="0.25">
      <c r="A530" s="14" t="s">
        <v>353</v>
      </c>
      <c r="B530" s="15" t="s">
        <v>393</v>
      </c>
      <c r="C530" s="15" t="s">
        <v>60</v>
      </c>
      <c r="D530" s="15" t="s">
        <v>203</v>
      </c>
      <c r="E530" s="15" t="s">
        <v>354</v>
      </c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6"/>
      <c r="W530" s="16"/>
      <c r="X530" s="16"/>
      <c r="Y530" s="16"/>
      <c r="Z530" s="14" t="s">
        <v>353</v>
      </c>
      <c r="AA530" s="23">
        <v>115300</v>
      </c>
      <c r="AB530" s="23"/>
      <c r="AC530" s="23"/>
      <c r="AD530" s="23">
        <v>114034.15</v>
      </c>
      <c r="AE530" s="5" t="s">
        <v>353</v>
      </c>
      <c r="AF530" s="30">
        <f t="shared" si="17"/>
        <v>98.902124891587164</v>
      </c>
    </row>
    <row r="531" spans="1:32" ht="66" customHeight="1" x14ac:dyDescent="0.25">
      <c r="A531" s="14" t="s">
        <v>482</v>
      </c>
      <c r="B531" s="15" t="s">
        <v>393</v>
      </c>
      <c r="C531" s="15" t="s">
        <v>60</v>
      </c>
      <c r="D531" s="15" t="s">
        <v>203</v>
      </c>
      <c r="E531" s="15" t="s">
        <v>483</v>
      </c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6"/>
      <c r="W531" s="16"/>
      <c r="X531" s="16"/>
      <c r="Y531" s="16"/>
      <c r="Z531" s="14" t="s">
        <v>482</v>
      </c>
      <c r="AA531" s="23">
        <v>115300</v>
      </c>
      <c r="AB531" s="23"/>
      <c r="AC531" s="23"/>
      <c r="AD531" s="23">
        <v>114034.15</v>
      </c>
      <c r="AE531" s="5" t="s">
        <v>482</v>
      </c>
      <c r="AF531" s="30">
        <f t="shared" si="17"/>
        <v>98.902124891587164</v>
      </c>
    </row>
    <row r="532" spans="1:32" ht="66" customHeight="1" x14ac:dyDescent="0.25">
      <c r="A532" s="14" t="s">
        <v>484</v>
      </c>
      <c r="B532" s="15" t="s">
        <v>393</v>
      </c>
      <c r="C532" s="15" t="s">
        <v>60</v>
      </c>
      <c r="D532" s="15" t="s">
        <v>203</v>
      </c>
      <c r="E532" s="15" t="s">
        <v>485</v>
      </c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6"/>
      <c r="W532" s="16"/>
      <c r="X532" s="16"/>
      <c r="Y532" s="16"/>
      <c r="Z532" s="14" t="s">
        <v>484</v>
      </c>
      <c r="AA532" s="23">
        <v>115300</v>
      </c>
      <c r="AB532" s="23"/>
      <c r="AC532" s="23"/>
      <c r="AD532" s="23">
        <v>114034.15</v>
      </c>
      <c r="AE532" s="5" t="s">
        <v>484</v>
      </c>
      <c r="AF532" s="30">
        <f t="shared" si="17"/>
        <v>98.902124891587164</v>
      </c>
    </row>
    <row r="533" spans="1:32" ht="148.69999999999999" customHeight="1" x14ac:dyDescent="0.25">
      <c r="A533" s="17" t="s">
        <v>486</v>
      </c>
      <c r="B533" s="15" t="s">
        <v>393</v>
      </c>
      <c r="C533" s="15" t="s">
        <v>60</v>
      </c>
      <c r="D533" s="15" t="s">
        <v>203</v>
      </c>
      <c r="E533" s="15" t="s">
        <v>487</v>
      </c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6"/>
      <c r="W533" s="16"/>
      <c r="X533" s="16"/>
      <c r="Y533" s="16"/>
      <c r="Z533" s="17" t="s">
        <v>486</v>
      </c>
      <c r="AA533" s="23">
        <v>115300</v>
      </c>
      <c r="AB533" s="23"/>
      <c r="AC533" s="23"/>
      <c r="AD533" s="23">
        <v>114034.15</v>
      </c>
      <c r="AE533" s="7" t="s">
        <v>486</v>
      </c>
      <c r="AF533" s="30">
        <f t="shared" si="17"/>
        <v>98.902124891587164</v>
      </c>
    </row>
    <row r="534" spans="1:32" ht="49.5" customHeight="1" x14ac:dyDescent="0.25">
      <c r="A534" s="14" t="s">
        <v>28</v>
      </c>
      <c r="B534" s="15" t="s">
        <v>393</v>
      </c>
      <c r="C534" s="15" t="s">
        <v>60</v>
      </c>
      <c r="D534" s="15" t="s">
        <v>203</v>
      </c>
      <c r="E534" s="15" t="s">
        <v>487</v>
      </c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 t="s">
        <v>29</v>
      </c>
      <c r="U534" s="15"/>
      <c r="V534" s="16"/>
      <c r="W534" s="16"/>
      <c r="X534" s="16"/>
      <c r="Y534" s="16"/>
      <c r="Z534" s="14" t="s">
        <v>28</v>
      </c>
      <c r="AA534" s="23">
        <v>115300</v>
      </c>
      <c r="AB534" s="23"/>
      <c r="AC534" s="23"/>
      <c r="AD534" s="23">
        <v>114034.15</v>
      </c>
      <c r="AE534" s="6" t="s">
        <v>28</v>
      </c>
      <c r="AF534" s="30">
        <f t="shared" si="17"/>
        <v>98.902124891587164</v>
      </c>
    </row>
    <row r="535" spans="1:32" ht="16.5" customHeight="1" x14ac:dyDescent="0.25">
      <c r="A535" s="11" t="s">
        <v>488</v>
      </c>
      <c r="B535" s="12" t="s">
        <v>393</v>
      </c>
      <c r="C535" s="12" t="s">
        <v>60</v>
      </c>
      <c r="D535" s="12" t="s">
        <v>116</v>
      </c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3"/>
      <c r="W535" s="13"/>
      <c r="X535" s="13"/>
      <c r="Y535" s="13"/>
      <c r="Z535" s="11" t="s">
        <v>488</v>
      </c>
      <c r="AA535" s="22">
        <v>4792347.63</v>
      </c>
      <c r="AB535" s="22"/>
      <c r="AC535" s="22"/>
      <c r="AD535" s="22">
        <v>4792347.63</v>
      </c>
      <c r="AE535" s="4" t="s">
        <v>488</v>
      </c>
      <c r="AF535" s="28">
        <f t="shared" si="17"/>
        <v>100</v>
      </c>
    </row>
    <row r="536" spans="1:32" ht="66" customHeight="1" x14ac:dyDescent="0.25">
      <c r="A536" s="14" t="s">
        <v>489</v>
      </c>
      <c r="B536" s="15" t="s">
        <v>393</v>
      </c>
      <c r="C536" s="15" t="s">
        <v>60</v>
      </c>
      <c r="D536" s="15" t="s">
        <v>116</v>
      </c>
      <c r="E536" s="15" t="s">
        <v>490</v>
      </c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6"/>
      <c r="W536" s="16"/>
      <c r="X536" s="16"/>
      <c r="Y536" s="16"/>
      <c r="Z536" s="14" t="s">
        <v>489</v>
      </c>
      <c r="AA536" s="23">
        <v>4792347.63</v>
      </c>
      <c r="AB536" s="23"/>
      <c r="AC536" s="23"/>
      <c r="AD536" s="23">
        <v>4792347.63</v>
      </c>
      <c r="AE536" s="5" t="s">
        <v>489</v>
      </c>
      <c r="AF536" s="30">
        <f t="shared" si="17"/>
        <v>100</v>
      </c>
    </row>
    <row r="537" spans="1:32" ht="33" customHeight="1" x14ac:dyDescent="0.25">
      <c r="A537" s="14" t="s">
        <v>491</v>
      </c>
      <c r="B537" s="15" t="s">
        <v>393</v>
      </c>
      <c r="C537" s="15" t="s">
        <v>60</v>
      </c>
      <c r="D537" s="15" t="s">
        <v>116</v>
      </c>
      <c r="E537" s="15" t="s">
        <v>492</v>
      </c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6"/>
      <c r="W537" s="16"/>
      <c r="X537" s="16"/>
      <c r="Y537" s="16"/>
      <c r="Z537" s="14" t="s">
        <v>491</v>
      </c>
      <c r="AA537" s="23">
        <v>4792347.63</v>
      </c>
      <c r="AB537" s="23"/>
      <c r="AC537" s="23"/>
      <c r="AD537" s="23">
        <v>4792347.63</v>
      </c>
      <c r="AE537" s="5" t="s">
        <v>491</v>
      </c>
      <c r="AF537" s="30">
        <f t="shared" si="17"/>
        <v>100</v>
      </c>
    </row>
    <row r="538" spans="1:32" ht="82.5" customHeight="1" x14ac:dyDescent="0.25">
      <c r="A538" s="14" t="s">
        <v>493</v>
      </c>
      <c r="B538" s="15" t="s">
        <v>393</v>
      </c>
      <c r="C538" s="15" t="s">
        <v>60</v>
      </c>
      <c r="D538" s="15" t="s">
        <v>116</v>
      </c>
      <c r="E538" s="15" t="s">
        <v>494</v>
      </c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6"/>
      <c r="W538" s="16"/>
      <c r="X538" s="16"/>
      <c r="Y538" s="16"/>
      <c r="Z538" s="14" t="s">
        <v>493</v>
      </c>
      <c r="AA538" s="23">
        <v>4792347.63</v>
      </c>
      <c r="AB538" s="23"/>
      <c r="AC538" s="23"/>
      <c r="AD538" s="23">
        <v>4792347.63</v>
      </c>
      <c r="AE538" s="5" t="s">
        <v>493</v>
      </c>
      <c r="AF538" s="30">
        <f t="shared" si="17"/>
        <v>100</v>
      </c>
    </row>
    <row r="539" spans="1:32" ht="132.19999999999999" customHeight="1" x14ac:dyDescent="0.25">
      <c r="A539" s="14" t="s">
        <v>495</v>
      </c>
      <c r="B539" s="15" t="s">
        <v>393</v>
      </c>
      <c r="C539" s="15" t="s">
        <v>60</v>
      </c>
      <c r="D539" s="15" t="s">
        <v>116</v>
      </c>
      <c r="E539" s="15" t="s">
        <v>496</v>
      </c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6"/>
      <c r="W539" s="16"/>
      <c r="X539" s="16"/>
      <c r="Y539" s="16"/>
      <c r="Z539" s="14" t="s">
        <v>495</v>
      </c>
      <c r="AA539" s="23">
        <v>4792347.63</v>
      </c>
      <c r="AB539" s="23"/>
      <c r="AC539" s="23"/>
      <c r="AD539" s="23">
        <v>4792347.63</v>
      </c>
      <c r="AE539" s="5" t="s">
        <v>495</v>
      </c>
      <c r="AF539" s="30">
        <f t="shared" si="17"/>
        <v>100</v>
      </c>
    </row>
    <row r="540" spans="1:32" ht="16.5" customHeight="1" x14ac:dyDescent="0.25">
      <c r="A540" s="14" t="s">
        <v>36</v>
      </c>
      <c r="B540" s="15" t="s">
        <v>393</v>
      </c>
      <c r="C540" s="15" t="s">
        <v>60</v>
      </c>
      <c r="D540" s="15" t="s">
        <v>116</v>
      </c>
      <c r="E540" s="15" t="s">
        <v>496</v>
      </c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 t="s">
        <v>37</v>
      </c>
      <c r="U540" s="15"/>
      <c r="V540" s="16"/>
      <c r="W540" s="16"/>
      <c r="X540" s="16"/>
      <c r="Y540" s="16"/>
      <c r="Z540" s="14" t="s">
        <v>36</v>
      </c>
      <c r="AA540" s="23">
        <v>4792347.63</v>
      </c>
      <c r="AB540" s="23"/>
      <c r="AC540" s="23"/>
      <c r="AD540" s="23">
        <v>4792347.63</v>
      </c>
      <c r="AE540" s="6" t="s">
        <v>36</v>
      </c>
      <c r="AF540" s="30">
        <f t="shared" si="17"/>
        <v>100</v>
      </c>
    </row>
    <row r="541" spans="1:32" ht="16.5" customHeight="1" x14ac:dyDescent="0.25">
      <c r="A541" s="11" t="s">
        <v>497</v>
      </c>
      <c r="B541" s="12" t="s">
        <v>393</v>
      </c>
      <c r="C541" s="12" t="s">
        <v>60</v>
      </c>
      <c r="D541" s="12" t="s">
        <v>307</v>
      </c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3"/>
      <c r="W541" s="13"/>
      <c r="X541" s="13"/>
      <c r="Y541" s="13"/>
      <c r="Z541" s="11" t="s">
        <v>497</v>
      </c>
      <c r="AA541" s="22">
        <v>39423973.079999998</v>
      </c>
      <c r="AB541" s="22"/>
      <c r="AC541" s="22"/>
      <c r="AD541" s="22">
        <v>39423973.079999998</v>
      </c>
      <c r="AE541" s="4" t="s">
        <v>497</v>
      </c>
      <c r="AF541" s="28">
        <f t="shared" si="17"/>
        <v>100</v>
      </c>
    </row>
    <row r="542" spans="1:32" ht="66" customHeight="1" x14ac:dyDescent="0.25">
      <c r="A542" s="14" t="s">
        <v>489</v>
      </c>
      <c r="B542" s="15" t="s">
        <v>393</v>
      </c>
      <c r="C542" s="15" t="s">
        <v>60</v>
      </c>
      <c r="D542" s="15" t="s">
        <v>307</v>
      </c>
      <c r="E542" s="15" t="s">
        <v>490</v>
      </c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6"/>
      <c r="W542" s="16"/>
      <c r="X542" s="16"/>
      <c r="Y542" s="16"/>
      <c r="Z542" s="14" t="s">
        <v>489</v>
      </c>
      <c r="AA542" s="23">
        <v>39423973.079999998</v>
      </c>
      <c r="AB542" s="23"/>
      <c r="AC542" s="23"/>
      <c r="AD542" s="23">
        <v>39423973.079999998</v>
      </c>
      <c r="AE542" s="5" t="s">
        <v>489</v>
      </c>
      <c r="AF542" s="30">
        <f t="shared" si="17"/>
        <v>100</v>
      </c>
    </row>
    <row r="543" spans="1:32" ht="66" customHeight="1" x14ac:dyDescent="0.25">
      <c r="A543" s="14" t="s">
        <v>498</v>
      </c>
      <c r="B543" s="15" t="s">
        <v>393</v>
      </c>
      <c r="C543" s="15" t="s">
        <v>60</v>
      </c>
      <c r="D543" s="15" t="s">
        <v>307</v>
      </c>
      <c r="E543" s="15" t="s">
        <v>499</v>
      </c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6"/>
      <c r="W543" s="16"/>
      <c r="X543" s="16"/>
      <c r="Y543" s="16"/>
      <c r="Z543" s="14" t="s">
        <v>498</v>
      </c>
      <c r="AA543" s="23">
        <v>39423973.079999998</v>
      </c>
      <c r="AB543" s="23"/>
      <c r="AC543" s="23"/>
      <c r="AD543" s="23">
        <v>39423973.079999998</v>
      </c>
      <c r="AE543" s="5" t="s">
        <v>498</v>
      </c>
      <c r="AF543" s="30">
        <f t="shared" si="17"/>
        <v>100</v>
      </c>
    </row>
    <row r="544" spans="1:32" ht="33" customHeight="1" x14ac:dyDescent="0.25">
      <c r="A544" s="14" t="s">
        <v>500</v>
      </c>
      <c r="B544" s="15" t="s">
        <v>393</v>
      </c>
      <c r="C544" s="15" t="s">
        <v>60</v>
      </c>
      <c r="D544" s="15" t="s">
        <v>307</v>
      </c>
      <c r="E544" s="15" t="s">
        <v>501</v>
      </c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6"/>
      <c r="W544" s="16"/>
      <c r="X544" s="16"/>
      <c r="Y544" s="16"/>
      <c r="Z544" s="14" t="s">
        <v>500</v>
      </c>
      <c r="AA544" s="23">
        <v>4405347</v>
      </c>
      <c r="AB544" s="23"/>
      <c r="AC544" s="23"/>
      <c r="AD544" s="23">
        <v>4405347</v>
      </c>
      <c r="AE544" s="5" t="s">
        <v>500</v>
      </c>
      <c r="AF544" s="30">
        <f t="shared" si="17"/>
        <v>100</v>
      </c>
    </row>
    <row r="545" spans="1:32" ht="99.2" customHeight="1" x14ac:dyDescent="0.25">
      <c r="A545" s="14" t="s">
        <v>502</v>
      </c>
      <c r="B545" s="15" t="s">
        <v>393</v>
      </c>
      <c r="C545" s="15" t="s">
        <v>60</v>
      </c>
      <c r="D545" s="15" t="s">
        <v>307</v>
      </c>
      <c r="E545" s="15" t="s">
        <v>503</v>
      </c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6"/>
      <c r="W545" s="16"/>
      <c r="X545" s="16"/>
      <c r="Y545" s="16"/>
      <c r="Z545" s="14" t="s">
        <v>502</v>
      </c>
      <c r="AA545" s="23">
        <v>4405347</v>
      </c>
      <c r="AB545" s="23"/>
      <c r="AC545" s="23"/>
      <c r="AD545" s="23">
        <v>4405347</v>
      </c>
      <c r="AE545" s="5" t="s">
        <v>502</v>
      </c>
      <c r="AF545" s="30">
        <f t="shared" si="17"/>
        <v>100</v>
      </c>
    </row>
    <row r="546" spans="1:32" ht="16.5" customHeight="1" x14ac:dyDescent="0.25">
      <c r="A546" s="14" t="s">
        <v>36</v>
      </c>
      <c r="B546" s="15" t="s">
        <v>393</v>
      </c>
      <c r="C546" s="15" t="s">
        <v>60</v>
      </c>
      <c r="D546" s="15" t="s">
        <v>307</v>
      </c>
      <c r="E546" s="15" t="s">
        <v>503</v>
      </c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 t="s">
        <v>37</v>
      </c>
      <c r="U546" s="15"/>
      <c r="V546" s="16"/>
      <c r="W546" s="16"/>
      <c r="X546" s="16"/>
      <c r="Y546" s="16"/>
      <c r="Z546" s="14" t="s">
        <v>36</v>
      </c>
      <c r="AA546" s="23">
        <v>4405347</v>
      </c>
      <c r="AB546" s="23"/>
      <c r="AC546" s="23"/>
      <c r="AD546" s="23">
        <v>4405347</v>
      </c>
      <c r="AE546" s="6" t="s">
        <v>36</v>
      </c>
      <c r="AF546" s="30">
        <f t="shared" si="17"/>
        <v>100</v>
      </c>
    </row>
    <row r="547" spans="1:32" ht="33" customHeight="1" x14ac:dyDescent="0.25">
      <c r="A547" s="14" t="s">
        <v>504</v>
      </c>
      <c r="B547" s="15" t="s">
        <v>393</v>
      </c>
      <c r="C547" s="15" t="s">
        <v>60</v>
      </c>
      <c r="D547" s="15" t="s">
        <v>307</v>
      </c>
      <c r="E547" s="15" t="s">
        <v>505</v>
      </c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6"/>
      <c r="W547" s="16"/>
      <c r="X547" s="16"/>
      <c r="Y547" s="16"/>
      <c r="Z547" s="14" t="s">
        <v>504</v>
      </c>
      <c r="AA547" s="23">
        <v>4110000</v>
      </c>
      <c r="AB547" s="23"/>
      <c r="AC547" s="23"/>
      <c r="AD547" s="23">
        <v>4110000</v>
      </c>
      <c r="AE547" s="5" t="s">
        <v>504</v>
      </c>
      <c r="AF547" s="30">
        <f t="shared" si="17"/>
        <v>100</v>
      </c>
    </row>
    <row r="548" spans="1:32" ht="115.7" customHeight="1" x14ac:dyDescent="0.25">
      <c r="A548" s="14" t="s">
        <v>506</v>
      </c>
      <c r="B548" s="15" t="s">
        <v>393</v>
      </c>
      <c r="C548" s="15" t="s">
        <v>60</v>
      </c>
      <c r="D548" s="15" t="s">
        <v>307</v>
      </c>
      <c r="E548" s="15" t="s">
        <v>507</v>
      </c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6"/>
      <c r="W548" s="16"/>
      <c r="X548" s="16"/>
      <c r="Y548" s="16"/>
      <c r="Z548" s="14" t="s">
        <v>506</v>
      </c>
      <c r="AA548" s="23">
        <v>1736062.74</v>
      </c>
      <c r="AB548" s="23"/>
      <c r="AC548" s="23"/>
      <c r="AD548" s="23">
        <v>1736062.74</v>
      </c>
      <c r="AE548" s="5" t="s">
        <v>506</v>
      </c>
      <c r="AF548" s="30">
        <f t="shared" si="17"/>
        <v>100</v>
      </c>
    </row>
    <row r="549" spans="1:32" ht="16.5" customHeight="1" x14ac:dyDescent="0.25">
      <c r="A549" s="14" t="s">
        <v>36</v>
      </c>
      <c r="B549" s="15" t="s">
        <v>393</v>
      </c>
      <c r="C549" s="15" t="s">
        <v>60</v>
      </c>
      <c r="D549" s="15" t="s">
        <v>307</v>
      </c>
      <c r="E549" s="15" t="s">
        <v>507</v>
      </c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 t="s">
        <v>37</v>
      </c>
      <c r="U549" s="15"/>
      <c r="V549" s="16"/>
      <c r="W549" s="16"/>
      <c r="X549" s="16"/>
      <c r="Y549" s="16"/>
      <c r="Z549" s="14" t="s">
        <v>36</v>
      </c>
      <c r="AA549" s="23">
        <v>1736062.74</v>
      </c>
      <c r="AB549" s="23"/>
      <c r="AC549" s="23"/>
      <c r="AD549" s="23">
        <v>1736062.74</v>
      </c>
      <c r="AE549" s="6" t="s">
        <v>36</v>
      </c>
      <c r="AF549" s="30">
        <f t="shared" si="17"/>
        <v>100</v>
      </c>
    </row>
    <row r="550" spans="1:32" ht="99.2" customHeight="1" x14ac:dyDescent="0.25">
      <c r="A550" s="14" t="s">
        <v>502</v>
      </c>
      <c r="B550" s="15" t="s">
        <v>393</v>
      </c>
      <c r="C550" s="15" t="s">
        <v>60</v>
      </c>
      <c r="D550" s="15" t="s">
        <v>307</v>
      </c>
      <c r="E550" s="15" t="s">
        <v>508</v>
      </c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6"/>
      <c r="W550" s="16"/>
      <c r="X550" s="16"/>
      <c r="Y550" s="16"/>
      <c r="Z550" s="14" t="s">
        <v>502</v>
      </c>
      <c r="AA550" s="23">
        <v>2373937.2599999998</v>
      </c>
      <c r="AB550" s="23"/>
      <c r="AC550" s="23"/>
      <c r="AD550" s="23">
        <v>2373937.2599999998</v>
      </c>
      <c r="AE550" s="5" t="s">
        <v>502</v>
      </c>
      <c r="AF550" s="30">
        <f t="shared" si="17"/>
        <v>100</v>
      </c>
    </row>
    <row r="551" spans="1:32" ht="16.5" customHeight="1" x14ac:dyDescent="0.25">
      <c r="A551" s="14" t="s">
        <v>36</v>
      </c>
      <c r="B551" s="15" t="s">
        <v>393</v>
      </c>
      <c r="C551" s="15" t="s">
        <v>60</v>
      </c>
      <c r="D551" s="15" t="s">
        <v>307</v>
      </c>
      <c r="E551" s="15" t="s">
        <v>508</v>
      </c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 t="s">
        <v>37</v>
      </c>
      <c r="U551" s="15"/>
      <c r="V551" s="16"/>
      <c r="W551" s="16"/>
      <c r="X551" s="16"/>
      <c r="Y551" s="16"/>
      <c r="Z551" s="14" t="s">
        <v>36</v>
      </c>
      <c r="AA551" s="23">
        <v>2373937.2599999998</v>
      </c>
      <c r="AB551" s="23"/>
      <c r="AC551" s="23"/>
      <c r="AD551" s="23">
        <v>2373937.2599999998</v>
      </c>
      <c r="AE551" s="6" t="s">
        <v>36</v>
      </c>
      <c r="AF551" s="30">
        <f t="shared" si="17"/>
        <v>100</v>
      </c>
    </row>
    <row r="552" spans="1:32" ht="33" customHeight="1" x14ac:dyDescent="0.25">
      <c r="A552" s="14" t="s">
        <v>509</v>
      </c>
      <c r="B552" s="15" t="s">
        <v>393</v>
      </c>
      <c r="C552" s="15" t="s">
        <v>60</v>
      </c>
      <c r="D552" s="15" t="s">
        <v>307</v>
      </c>
      <c r="E552" s="15" t="s">
        <v>510</v>
      </c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6"/>
      <c r="W552" s="16"/>
      <c r="X552" s="16"/>
      <c r="Y552" s="16"/>
      <c r="Z552" s="14" t="s">
        <v>509</v>
      </c>
      <c r="AA552" s="23">
        <v>29866256.629999999</v>
      </c>
      <c r="AB552" s="23"/>
      <c r="AC552" s="23"/>
      <c r="AD552" s="23">
        <v>29866256.629999999</v>
      </c>
      <c r="AE552" s="5" t="s">
        <v>509</v>
      </c>
      <c r="AF552" s="30">
        <f t="shared" si="17"/>
        <v>100</v>
      </c>
    </row>
    <row r="553" spans="1:32" ht="99.2" customHeight="1" x14ac:dyDescent="0.25">
      <c r="A553" s="14" t="s">
        <v>511</v>
      </c>
      <c r="B553" s="15" t="s">
        <v>393</v>
      </c>
      <c r="C553" s="15" t="s">
        <v>60</v>
      </c>
      <c r="D553" s="15" t="s">
        <v>307</v>
      </c>
      <c r="E553" s="15" t="s">
        <v>512</v>
      </c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6"/>
      <c r="W553" s="16"/>
      <c r="X553" s="16"/>
      <c r="Y553" s="16"/>
      <c r="Z553" s="14" t="s">
        <v>511</v>
      </c>
      <c r="AA553" s="23">
        <v>7840541.1900000004</v>
      </c>
      <c r="AB553" s="23"/>
      <c r="AC553" s="23"/>
      <c r="AD553" s="23">
        <v>7840541.1900000004</v>
      </c>
      <c r="AE553" s="5" t="s">
        <v>511</v>
      </c>
      <c r="AF553" s="30">
        <f t="shared" si="17"/>
        <v>100</v>
      </c>
    </row>
    <row r="554" spans="1:32" ht="49.5" customHeight="1" x14ac:dyDescent="0.25">
      <c r="A554" s="14" t="s">
        <v>28</v>
      </c>
      <c r="B554" s="15" t="s">
        <v>393</v>
      </c>
      <c r="C554" s="15" t="s">
        <v>60</v>
      </c>
      <c r="D554" s="15" t="s">
        <v>307</v>
      </c>
      <c r="E554" s="15" t="s">
        <v>512</v>
      </c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 t="s">
        <v>29</v>
      </c>
      <c r="U554" s="15"/>
      <c r="V554" s="16"/>
      <c r="W554" s="16"/>
      <c r="X554" s="16"/>
      <c r="Y554" s="16"/>
      <c r="Z554" s="14" t="s">
        <v>28</v>
      </c>
      <c r="AA554" s="23">
        <v>7840541.1900000004</v>
      </c>
      <c r="AB554" s="23"/>
      <c r="AC554" s="23"/>
      <c r="AD554" s="23">
        <v>7840541.1900000004</v>
      </c>
      <c r="AE554" s="6" t="s">
        <v>28</v>
      </c>
      <c r="AF554" s="30">
        <f t="shared" si="17"/>
        <v>100</v>
      </c>
    </row>
    <row r="555" spans="1:32" ht="115.7" customHeight="1" x14ac:dyDescent="0.25">
      <c r="A555" s="14" t="s">
        <v>513</v>
      </c>
      <c r="B555" s="15" t="s">
        <v>393</v>
      </c>
      <c r="C555" s="15" t="s">
        <v>60</v>
      </c>
      <c r="D555" s="15" t="s">
        <v>307</v>
      </c>
      <c r="E555" s="15" t="s">
        <v>514</v>
      </c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6"/>
      <c r="W555" s="16"/>
      <c r="X555" s="16"/>
      <c r="Y555" s="16"/>
      <c r="Z555" s="14" t="s">
        <v>513</v>
      </c>
      <c r="AA555" s="23">
        <v>1101491</v>
      </c>
      <c r="AB555" s="23"/>
      <c r="AC555" s="23"/>
      <c r="AD555" s="23">
        <v>1101491</v>
      </c>
      <c r="AE555" s="5" t="s">
        <v>513</v>
      </c>
      <c r="AF555" s="30">
        <f t="shared" si="17"/>
        <v>100</v>
      </c>
    </row>
    <row r="556" spans="1:32" ht="49.5" customHeight="1" x14ac:dyDescent="0.25">
      <c r="A556" s="14" t="s">
        <v>28</v>
      </c>
      <c r="B556" s="15" t="s">
        <v>393</v>
      </c>
      <c r="C556" s="15" t="s">
        <v>60</v>
      </c>
      <c r="D556" s="15" t="s">
        <v>307</v>
      </c>
      <c r="E556" s="15" t="s">
        <v>514</v>
      </c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 t="s">
        <v>29</v>
      </c>
      <c r="U556" s="15"/>
      <c r="V556" s="16"/>
      <c r="W556" s="16"/>
      <c r="X556" s="16"/>
      <c r="Y556" s="16"/>
      <c r="Z556" s="14" t="s">
        <v>28</v>
      </c>
      <c r="AA556" s="23">
        <v>1101491</v>
      </c>
      <c r="AB556" s="23"/>
      <c r="AC556" s="23"/>
      <c r="AD556" s="23">
        <v>1101491</v>
      </c>
      <c r="AE556" s="6" t="s">
        <v>28</v>
      </c>
      <c r="AF556" s="30">
        <f t="shared" si="17"/>
        <v>100</v>
      </c>
    </row>
    <row r="557" spans="1:32" ht="82.5" customHeight="1" x14ac:dyDescent="0.25">
      <c r="A557" s="14" t="s">
        <v>515</v>
      </c>
      <c r="B557" s="15" t="s">
        <v>393</v>
      </c>
      <c r="C557" s="15" t="s">
        <v>60</v>
      </c>
      <c r="D557" s="15" t="s">
        <v>307</v>
      </c>
      <c r="E557" s="15" t="s">
        <v>516</v>
      </c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6"/>
      <c r="W557" s="16"/>
      <c r="X557" s="16"/>
      <c r="Y557" s="16"/>
      <c r="Z557" s="14" t="s">
        <v>515</v>
      </c>
      <c r="AA557" s="23">
        <v>16924224.440000001</v>
      </c>
      <c r="AB557" s="23"/>
      <c r="AC557" s="23"/>
      <c r="AD557" s="23">
        <v>16924224.440000001</v>
      </c>
      <c r="AE557" s="5" t="s">
        <v>515</v>
      </c>
      <c r="AF557" s="30">
        <f t="shared" si="17"/>
        <v>100</v>
      </c>
    </row>
    <row r="558" spans="1:32" ht="49.5" customHeight="1" x14ac:dyDescent="0.25">
      <c r="A558" s="14" t="s">
        <v>28</v>
      </c>
      <c r="B558" s="15" t="s">
        <v>393</v>
      </c>
      <c r="C558" s="15" t="s">
        <v>60</v>
      </c>
      <c r="D558" s="15" t="s">
        <v>307</v>
      </c>
      <c r="E558" s="15" t="s">
        <v>516</v>
      </c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 t="s">
        <v>29</v>
      </c>
      <c r="U558" s="15"/>
      <c r="V558" s="16"/>
      <c r="W558" s="16"/>
      <c r="X558" s="16"/>
      <c r="Y558" s="16"/>
      <c r="Z558" s="14" t="s">
        <v>28</v>
      </c>
      <c r="AA558" s="23">
        <v>16924224.440000001</v>
      </c>
      <c r="AB558" s="23"/>
      <c r="AC558" s="23"/>
      <c r="AD558" s="23">
        <v>16924224.440000001</v>
      </c>
      <c r="AE558" s="6" t="s">
        <v>28</v>
      </c>
      <c r="AF558" s="30">
        <f t="shared" si="17"/>
        <v>100</v>
      </c>
    </row>
    <row r="559" spans="1:32" ht="66" customHeight="1" x14ac:dyDescent="0.25">
      <c r="A559" s="14" t="s">
        <v>95</v>
      </c>
      <c r="B559" s="15" t="s">
        <v>393</v>
      </c>
      <c r="C559" s="15" t="s">
        <v>60</v>
      </c>
      <c r="D559" s="15" t="s">
        <v>307</v>
      </c>
      <c r="E559" s="15" t="s">
        <v>517</v>
      </c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6"/>
      <c r="W559" s="16"/>
      <c r="X559" s="16"/>
      <c r="Y559" s="16"/>
      <c r="Z559" s="14" t="s">
        <v>95</v>
      </c>
      <c r="AA559" s="23">
        <v>3250000</v>
      </c>
      <c r="AB559" s="23"/>
      <c r="AC559" s="23"/>
      <c r="AD559" s="23">
        <v>3250000</v>
      </c>
      <c r="AE559" s="5" t="s">
        <v>95</v>
      </c>
      <c r="AF559" s="30">
        <f t="shared" si="17"/>
        <v>100</v>
      </c>
    </row>
    <row r="560" spans="1:32" ht="49.5" customHeight="1" x14ac:dyDescent="0.25">
      <c r="A560" s="14" t="s">
        <v>28</v>
      </c>
      <c r="B560" s="15" t="s">
        <v>393</v>
      </c>
      <c r="C560" s="15" t="s">
        <v>60</v>
      </c>
      <c r="D560" s="15" t="s">
        <v>307</v>
      </c>
      <c r="E560" s="15" t="s">
        <v>517</v>
      </c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 t="s">
        <v>29</v>
      </c>
      <c r="U560" s="15"/>
      <c r="V560" s="16"/>
      <c r="W560" s="16"/>
      <c r="X560" s="16"/>
      <c r="Y560" s="16"/>
      <c r="Z560" s="14" t="s">
        <v>28</v>
      </c>
      <c r="AA560" s="23">
        <v>3250000</v>
      </c>
      <c r="AB560" s="23"/>
      <c r="AC560" s="23"/>
      <c r="AD560" s="23">
        <v>3250000</v>
      </c>
      <c r="AE560" s="6" t="s">
        <v>28</v>
      </c>
      <c r="AF560" s="30">
        <f t="shared" si="17"/>
        <v>100</v>
      </c>
    </row>
    <row r="561" spans="1:32" ht="115.7" customHeight="1" x14ac:dyDescent="0.25">
      <c r="A561" s="14" t="s">
        <v>518</v>
      </c>
      <c r="B561" s="15" t="s">
        <v>393</v>
      </c>
      <c r="C561" s="15" t="s">
        <v>60</v>
      </c>
      <c r="D561" s="15" t="s">
        <v>307</v>
      </c>
      <c r="E561" s="15" t="s">
        <v>519</v>
      </c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6"/>
      <c r="W561" s="16"/>
      <c r="X561" s="16"/>
      <c r="Y561" s="16"/>
      <c r="Z561" s="14" t="s">
        <v>518</v>
      </c>
      <c r="AA561" s="23">
        <v>520000</v>
      </c>
      <c r="AB561" s="23"/>
      <c r="AC561" s="23"/>
      <c r="AD561" s="23">
        <v>520000</v>
      </c>
      <c r="AE561" s="5" t="s">
        <v>518</v>
      </c>
      <c r="AF561" s="30">
        <f t="shared" si="17"/>
        <v>100</v>
      </c>
    </row>
    <row r="562" spans="1:32" ht="49.5" customHeight="1" x14ac:dyDescent="0.25">
      <c r="A562" s="14" t="s">
        <v>28</v>
      </c>
      <c r="B562" s="15" t="s">
        <v>393</v>
      </c>
      <c r="C562" s="15" t="s">
        <v>60</v>
      </c>
      <c r="D562" s="15" t="s">
        <v>307</v>
      </c>
      <c r="E562" s="15" t="s">
        <v>519</v>
      </c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 t="s">
        <v>29</v>
      </c>
      <c r="U562" s="15"/>
      <c r="V562" s="16"/>
      <c r="W562" s="16"/>
      <c r="X562" s="16"/>
      <c r="Y562" s="16"/>
      <c r="Z562" s="14" t="s">
        <v>28</v>
      </c>
      <c r="AA562" s="23">
        <v>520000</v>
      </c>
      <c r="AB562" s="23"/>
      <c r="AC562" s="23"/>
      <c r="AD562" s="23">
        <v>520000</v>
      </c>
      <c r="AE562" s="6" t="s">
        <v>28</v>
      </c>
      <c r="AF562" s="30">
        <f t="shared" si="17"/>
        <v>100</v>
      </c>
    </row>
    <row r="563" spans="1:32" ht="115.7" customHeight="1" x14ac:dyDescent="0.25">
      <c r="A563" s="14" t="s">
        <v>520</v>
      </c>
      <c r="B563" s="15" t="s">
        <v>393</v>
      </c>
      <c r="C563" s="15" t="s">
        <v>60</v>
      </c>
      <c r="D563" s="15" t="s">
        <v>307</v>
      </c>
      <c r="E563" s="15" t="s">
        <v>521</v>
      </c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6"/>
      <c r="W563" s="16"/>
      <c r="X563" s="16"/>
      <c r="Y563" s="16"/>
      <c r="Z563" s="14" t="s">
        <v>520</v>
      </c>
      <c r="AA563" s="23">
        <v>230000</v>
      </c>
      <c r="AB563" s="23"/>
      <c r="AC563" s="23"/>
      <c r="AD563" s="23">
        <v>230000</v>
      </c>
      <c r="AE563" s="5" t="s">
        <v>520</v>
      </c>
      <c r="AF563" s="30">
        <f t="shared" si="17"/>
        <v>100</v>
      </c>
    </row>
    <row r="564" spans="1:32" ht="49.5" customHeight="1" x14ac:dyDescent="0.25">
      <c r="A564" s="14" t="s">
        <v>28</v>
      </c>
      <c r="B564" s="15" t="s">
        <v>393</v>
      </c>
      <c r="C564" s="15" t="s">
        <v>60</v>
      </c>
      <c r="D564" s="15" t="s">
        <v>307</v>
      </c>
      <c r="E564" s="15" t="s">
        <v>521</v>
      </c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 t="s">
        <v>29</v>
      </c>
      <c r="U564" s="15"/>
      <c r="V564" s="16"/>
      <c r="W564" s="16"/>
      <c r="X564" s="16"/>
      <c r="Y564" s="16"/>
      <c r="Z564" s="14" t="s">
        <v>28</v>
      </c>
      <c r="AA564" s="23">
        <v>230000</v>
      </c>
      <c r="AB564" s="23"/>
      <c r="AC564" s="23"/>
      <c r="AD564" s="23">
        <v>230000</v>
      </c>
      <c r="AE564" s="6" t="s">
        <v>28</v>
      </c>
      <c r="AF564" s="30">
        <f t="shared" si="17"/>
        <v>100</v>
      </c>
    </row>
    <row r="565" spans="1:32" ht="33" customHeight="1" x14ac:dyDescent="0.25">
      <c r="A565" s="14" t="s">
        <v>522</v>
      </c>
      <c r="B565" s="15" t="s">
        <v>393</v>
      </c>
      <c r="C565" s="15" t="s">
        <v>60</v>
      </c>
      <c r="D565" s="15" t="s">
        <v>307</v>
      </c>
      <c r="E565" s="15" t="s">
        <v>523</v>
      </c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6"/>
      <c r="W565" s="16"/>
      <c r="X565" s="16"/>
      <c r="Y565" s="16"/>
      <c r="Z565" s="14" t="s">
        <v>522</v>
      </c>
      <c r="AA565" s="23">
        <v>99900</v>
      </c>
      <c r="AB565" s="23"/>
      <c r="AC565" s="23"/>
      <c r="AD565" s="23">
        <v>99900</v>
      </c>
      <c r="AE565" s="5" t="s">
        <v>522</v>
      </c>
      <c r="AF565" s="30">
        <f t="shared" si="17"/>
        <v>100</v>
      </c>
    </row>
    <row r="566" spans="1:32" ht="49.5" customHeight="1" x14ac:dyDescent="0.25">
      <c r="A566" s="14" t="s">
        <v>524</v>
      </c>
      <c r="B566" s="15" t="s">
        <v>393</v>
      </c>
      <c r="C566" s="15" t="s">
        <v>60</v>
      </c>
      <c r="D566" s="15" t="s">
        <v>307</v>
      </c>
      <c r="E566" s="15" t="s">
        <v>525</v>
      </c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6"/>
      <c r="W566" s="16"/>
      <c r="X566" s="16"/>
      <c r="Y566" s="16"/>
      <c r="Z566" s="14" t="s">
        <v>524</v>
      </c>
      <c r="AA566" s="23">
        <v>99900</v>
      </c>
      <c r="AB566" s="23"/>
      <c r="AC566" s="23"/>
      <c r="AD566" s="23">
        <v>99900</v>
      </c>
      <c r="AE566" s="5" t="s">
        <v>524</v>
      </c>
      <c r="AF566" s="30">
        <f t="shared" si="17"/>
        <v>100</v>
      </c>
    </row>
    <row r="567" spans="1:32" ht="49.5" customHeight="1" x14ac:dyDescent="0.25">
      <c r="A567" s="14" t="s">
        <v>28</v>
      </c>
      <c r="B567" s="15" t="s">
        <v>393</v>
      </c>
      <c r="C567" s="15" t="s">
        <v>60</v>
      </c>
      <c r="D567" s="15" t="s">
        <v>307</v>
      </c>
      <c r="E567" s="15" t="s">
        <v>525</v>
      </c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 t="s">
        <v>29</v>
      </c>
      <c r="U567" s="15"/>
      <c r="V567" s="16"/>
      <c r="W567" s="16"/>
      <c r="X567" s="16"/>
      <c r="Y567" s="16"/>
      <c r="Z567" s="14" t="s">
        <v>28</v>
      </c>
      <c r="AA567" s="23">
        <v>99900</v>
      </c>
      <c r="AB567" s="23"/>
      <c r="AC567" s="23"/>
      <c r="AD567" s="23">
        <v>99900</v>
      </c>
      <c r="AE567" s="6" t="s">
        <v>28</v>
      </c>
      <c r="AF567" s="30">
        <f t="shared" si="17"/>
        <v>100</v>
      </c>
    </row>
    <row r="568" spans="1:32" ht="49.5" customHeight="1" x14ac:dyDescent="0.25">
      <c r="A568" s="14" t="s">
        <v>526</v>
      </c>
      <c r="B568" s="15" t="s">
        <v>393</v>
      </c>
      <c r="C568" s="15" t="s">
        <v>60</v>
      </c>
      <c r="D568" s="15" t="s">
        <v>307</v>
      </c>
      <c r="E568" s="15" t="s">
        <v>527</v>
      </c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6"/>
      <c r="W568" s="16"/>
      <c r="X568" s="16"/>
      <c r="Y568" s="16"/>
      <c r="Z568" s="14" t="s">
        <v>526</v>
      </c>
      <c r="AA568" s="23">
        <v>164091</v>
      </c>
      <c r="AB568" s="23"/>
      <c r="AC568" s="23"/>
      <c r="AD568" s="23">
        <v>164091</v>
      </c>
      <c r="AE568" s="5" t="s">
        <v>526</v>
      </c>
      <c r="AF568" s="30">
        <f t="shared" si="17"/>
        <v>100</v>
      </c>
    </row>
    <row r="569" spans="1:32" ht="66" customHeight="1" x14ac:dyDescent="0.25">
      <c r="A569" s="14" t="s">
        <v>528</v>
      </c>
      <c r="B569" s="15" t="s">
        <v>393</v>
      </c>
      <c r="C569" s="15" t="s">
        <v>60</v>
      </c>
      <c r="D569" s="15" t="s">
        <v>307</v>
      </c>
      <c r="E569" s="15" t="s">
        <v>529</v>
      </c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6"/>
      <c r="W569" s="16"/>
      <c r="X569" s="16"/>
      <c r="Y569" s="16"/>
      <c r="Z569" s="14" t="s">
        <v>528</v>
      </c>
      <c r="AA569" s="23">
        <v>94091</v>
      </c>
      <c r="AB569" s="23"/>
      <c r="AC569" s="23"/>
      <c r="AD569" s="23">
        <v>94091</v>
      </c>
      <c r="AE569" s="5" t="s">
        <v>528</v>
      </c>
      <c r="AF569" s="30">
        <f t="shared" ref="AF569:AF617" si="18">AD569/AA569*100</f>
        <v>100</v>
      </c>
    </row>
    <row r="570" spans="1:32" ht="49.5" customHeight="1" x14ac:dyDescent="0.25">
      <c r="A570" s="14" t="s">
        <v>28</v>
      </c>
      <c r="B570" s="15" t="s">
        <v>393</v>
      </c>
      <c r="C570" s="15" t="s">
        <v>60</v>
      </c>
      <c r="D570" s="15" t="s">
        <v>307</v>
      </c>
      <c r="E570" s="15" t="s">
        <v>529</v>
      </c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 t="s">
        <v>29</v>
      </c>
      <c r="U570" s="15"/>
      <c r="V570" s="16"/>
      <c r="W570" s="16"/>
      <c r="X570" s="16"/>
      <c r="Y570" s="16"/>
      <c r="Z570" s="14" t="s">
        <v>28</v>
      </c>
      <c r="AA570" s="23">
        <v>94091</v>
      </c>
      <c r="AB570" s="23"/>
      <c r="AC570" s="23"/>
      <c r="AD570" s="23">
        <v>94091</v>
      </c>
      <c r="AE570" s="6" t="s">
        <v>28</v>
      </c>
      <c r="AF570" s="30">
        <f t="shared" si="18"/>
        <v>100</v>
      </c>
    </row>
    <row r="571" spans="1:32" ht="66" customHeight="1" x14ac:dyDescent="0.25">
      <c r="A571" s="14" t="s">
        <v>530</v>
      </c>
      <c r="B571" s="15" t="s">
        <v>393</v>
      </c>
      <c r="C571" s="15" t="s">
        <v>60</v>
      </c>
      <c r="D571" s="15" t="s">
        <v>307</v>
      </c>
      <c r="E571" s="15" t="s">
        <v>531</v>
      </c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6"/>
      <c r="W571" s="16"/>
      <c r="X571" s="16"/>
      <c r="Y571" s="16"/>
      <c r="Z571" s="14" t="s">
        <v>530</v>
      </c>
      <c r="AA571" s="23">
        <v>70000</v>
      </c>
      <c r="AB571" s="23"/>
      <c r="AC571" s="23"/>
      <c r="AD571" s="23">
        <v>70000</v>
      </c>
      <c r="AE571" s="5" t="s">
        <v>530</v>
      </c>
      <c r="AF571" s="30">
        <f t="shared" si="18"/>
        <v>100</v>
      </c>
    </row>
    <row r="572" spans="1:32" ht="49.5" customHeight="1" x14ac:dyDescent="0.25">
      <c r="A572" s="14" t="s">
        <v>28</v>
      </c>
      <c r="B572" s="15" t="s">
        <v>393</v>
      </c>
      <c r="C572" s="15" t="s">
        <v>60</v>
      </c>
      <c r="D572" s="15" t="s">
        <v>307</v>
      </c>
      <c r="E572" s="15" t="s">
        <v>531</v>
      </c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 t="s">
        <v>29</v>
      </c>
      <c r="U572" s="15"/>
      <c r="V572" s="16"/>
      <c r="W572" s="16"/>
      <c r="X572" s="16"/>
      <c r="Y572" s="16"/>
      <c r="Z572" s="14" t="s">
        <v>28</v>
      </c>
      <c r="AA572" s="23">
        <v>70000</v>
      </c>
      <c r="AB572" s="23"/>
      <c r="AC572" s="23"/>
      <c r="AD572" s="23">
        <v>70000</v>
      </c>
      <c r="AE572" s="6" t="s">
        <v>28</v>
      </c>
      <c r="AF572" s="30">
        <f t="shared" si="18"/>
        <v>100</v>
      </c>
    </row>
    <row r="573" spans="1:32" ht="82.5" customHeight="1" x14ac:dyDescent="0.25">
      <c r="A573" s="14" t="s">
        <v>532</v>
      </c>
      <c r="B573" s="15" t="s">
        <v>393</v>
      </c>
      <c r="C573" s="15" t="s">
        <v>60</v>
      </c>
      <c r="D573" s="15" t="s">
        <v>307</v>
      </c>
      <c r="E573" s="15" t="s">
        <v>533</v>
      </c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6"/>
      <c r="W573" s="16"/>
      <c r="X573" s="16"/>
      <c r="Y573" s="16"/>
      <c r="Z573" s="14" t="s">
        <v>532</v>
      </c>
      <c r="AA573" s="23">
        <v>778378.45</v>
      </c>
      <c r="AB573" s="23"/>
      <c r="AC573" s="23"/>
      <c r="AD573" s="23">
        <v>778378.45</v>
      </c>
      <c r="AE573" s="5" t="s">
        <v>532</v>
      </c>
      <c r="AF573" s="30">
        <f t="shared" si="18"/>
        <v>100</v>
      </c>
    </row>
    <row r="574" spans="1:32" ht="115.7" customHeight="1" x14ac:dyDescent="0.25">
      <c r="A574" s="14" t="s">
        <v>534</v>
      </c>
      <c r="B574" s="15" t="s">
        <v>393</v>
      </c>
      <c r="C574" s="15" t="s">
        <v>60</v>
      </c>
      <c r="D574" s="15" t="s">
        <v>307</v>
      </c>
      <c r="E574" s="15" t="s">
        <v>535</v>
      </c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6"/>
      <c r="W574" s="16"/>
      <c r="X574" s="16"/>
      <c r="Y574" s="16"/>
      <c r="Z574" s="14" t="s">
        <v>534</v>
      </c>
      <c r="AA574" s="23">
        <v>778378.45</v>
      </c>
      <c r="AB574" s="23"/>
      <c r="AC574" s="23"/>
      <c r="AD574" s="23">
        <v>778378.45</v>
      </c>
      <c r="AE574" s="5" t="s">
        <v>534</v>
      </c>
      <c r="AF574" s="30">
        <f t="shared" si="18"/>
        <v>100</v>
      </c>
    </row>
    <row r="575" spans="1:32" ht="49.5" customHeight="1" x14ac:dyDescent="0.25">
      <c r="A575" s="14" t="s">
        <v>28</v>
      </c>
      <c r="B575" s="15" t="s">
        <v>393</v>
      </c>
      <c r="C575" s="15" t="s">
        <v>60</v>
      </c>
      <c r="D575" s="15" t="s">
        <v>307</v>
      </c>
      <c r="E575" s="15" t="s">
        <v>535</v>
      </c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 t="s">
        <v>29</v>
      </c>
      <c r="U575" s="15"/>
      <c r="V575" s="16"/>
      <c r="W575" s="16"/>
      <c r="X575" s="16"/>
      <c r="Y575" s="16"/>
      <c r="Z575" s="14" t="s">
        <v>28</v>
      </c>
      <c r="AA575" s="23">
        <v>778378.45</v>
      </c>
      <c r="AB575" s="23"/>
      <c r="AC575" s="23"/>
      <c r="AD575" s="23">
        <v>778378.45</v>
      </c>
      <c r="AE575" s="6" t="s">
        <v>28</v>
      </c>
      <c r="AF575" s="30">
        <f t="shared" si="18"/>
        <v>100</v>
      </c>
    </row>
    <row r="576" spans="1:32" ht="16.5" customHeight="1" x14ac:dyDescent="0.25">
      <c r="A576" s="11" t="s">
        <v>536</v>
      </c>
      <c r="B576" s="12" t="s">
        <v>393</v>
      </c>
      <c r="C576" s="12" t="s">
        <v>60</v>
      </c>
      <c r="D576" s="12" t="s">
        <v>344</v>
      </c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3"/>
      <c r="W576" s="13"/>
      <c r="X576" s="13"/>
      <c r="Y576" s="13"/>
      <c r="Z576" s="11" t="s">
        <v>536</v>
      </c>
      <c r="AA576" s="22">
        <v>2620376.73</v>
      </c>
      <c r="AB576" s="22"/>
      <c r="AC576" s="22"/>
      <c r="AD576" s="22">
        <f>AD577+AD582</f>
        <v>2567154.21</v>
      </c>
      <c r="AE576" s="4" t="s">
        <v>536</v>
      </c>
      <c r="AF576" s="28">
        <f t="shared" si="18"/>
        <v>97.968898159158968</v>
      </c>
    </row>
    <row r="577" spans="1:32" ht="99.2" customHeight="1" x14ac:dyDescent="0.25">
      <c r="A577" s="14" t="s">
        <v>324</v>
      </c>
      <c r="B577" s="15" t="s">
        <v>393</v>
      </c>
      <c r="C577" s="15" t="s">
        <v>60</v>
      </c>
      <c r="D577" s="15" t="s">
        <v>344</v>
      </c>
      <c r="E577" s="15" t="s">
        <v>325</v>
      </c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6"/>
      <c r="W577" s="16"/>
      <c r="X577" s="16"/>
      <c r="Y577" s="16"/>
      <c r="Z577" s="14" t="s">
        <v>324</v>
      </c>
      <c r="AA577" s="23">
        <v>495941.78</v>
      </c>
      <c r="AB577" s="23"/>
      <c r="AC577" s="23"/>
      <c r="AD577" s="23">
        <v>456424.15</v>
      </c>
      <c r="AE577" s="5" t="s">
        <v>324</v>
      </c>
      <c r="AF577" s="30">
        <f t="shared" si="18"/>
        <v>92.031800587560895</v>
      </c>
    </row>
    <row r="578" spans="1:32" ht="82.5" customHeight="1" x14ac:dyDescent="0.25">
      <c r="A578" s="14" t="s">
        <v>537</v>
      </c>
      <c r="B578" s="15" t="s">
        <v>393</v>
      </c>
      <c r="C578" s="15" t="s">
        <v>60</v>
      </c>
      <c r="D578" s="15" t="s">
        <v>344</v>
      </c>
      <c r="E578" s="15" t="s">
        <v>538</v>
      </c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6"/>
      <c r="W578" s="16"/>
      <c r="X578" s="16"/>
      <c r="Y578" s="16"/>
      <c r="Z578" s="14" t="s">
        <v>537</v>
      </c>
      <c r="AA578" s="23">
        <v>495941.78</v>
      </c>
      <c r="AB578" s="23"/>
      <c r="AC578" s="23"/>
      <c r="AD578" s="23">
        <v>456424.15</v>
      </c>
      <c r="AE578" s="5" t="s">
        <v>537</v>
      </c>
      <c r="AF578" s="30">
        <f t="shared" si="18"/>
        <v>92.031800587560895</v>
      </c>
    </row>
    <row r="579" spans="1:32" ht="82.5" customHeight="1" x14ac:dyDescent="0.25">
      <c r="A579" s="14" t="s">
        <v>539</v>
      </c>
      <c r="B579" s="15" t="s">
        <v>393</v>
      </c>
      <c r="C579" s="15" t="s">
        <v>60</v>
      </c>
      <c r="D579" s="15" t="s">
        <v>344</v>
      </c>
      <c r="E579" s="15" t="s">
        <v>540</v>
      </c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6"/>
      <c r="W579" s="16"/>
      <c r="X579" s="16"/>
      <c r="Y579" s="16"/>
      <c r="Z579" s="14" t="s">
        <v>539</v>
      </c>
      <c r="AA579" s="23">
        <v>495941.78</v>
      </c>
      <c r="AB579" s="23"/>
      <c r="AC579" s="23"/>
      <c r="AD579" s="23">
        <v>456424.15</v>
      </c>
      <c r="AE579" s="5" t="s">
        <v>539</v>
      </c>
      <c r="AF579" s="30">
        <f t="shared" si="18"/>
        <v>92.031800587560895</v>
      </c>
    </row>
    <row r="580" spans="1:32" ht="66" customHeight="1" x14ac:dyDescent="0.25">
      <c r="A580" s="14" t="s">
        <v>541</v>
      </c>
      <c r="B580" s="15" t="s">
        <v>393</v>
      </c>
      <c r="C580" s="15" t="s">
        <v>60</v>
      </c>
      <c r="D580" s="15" t="s">
        <v>344</v>
      </c>
      <c r="E580" s="15" t="s">
        <v>542</v>
      </c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6"/>
      <c r="W580" s="16"/>
      <c r="X580" s="16"/>
      <c r="Y580" s="16"/>
      <c r="Z580" s="14" t="s">
        <v>541</v>
      </c>
      <c r="AA580" s="23">
        <v>495941.78</v>
      </c>
      <c r="AB580" s="23"/>
      <c r="AC580" s="23"/>
      <c r="AD580" s="23">
        <v>456424.15</v>
      </c>
      <c r="AE580" s="5" t="s">
        <v>541</v>
      </c>
      <c r="AF580" s="30">
        <f t="shared" si="18"/>
        <v>92.031800587560895</v>
      </c>
    </row>
    <row r="581" spans="1:32" ht="49.5" customHeight="1" x14ac:dyDescent="0.25">
      <c r="A581" s="14" t="s">
        <v>28</v>
      </c>
      <c r="B581" s="15" t="s">
        <v>393</v>
      </c>
      <c r="C581" s="15" t="s">
        <v>60</v>
      </c>
      <c r="D581" s="15" t="s">
        <v>344</v>
      </c>
      <c r="E581" s="15" t="s">
        <v>542</v>
      </c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 t="s">
        <v>29</v>
      </c>
      <c r="U581" s="15"/>
      <c r="V581" s="16"/>
      <c r="W581" s="16"/>
      <c r="X581" s="16"/>
      <c r="Y581" s="16"/>
      <c r="Z581" s="14" t="s">
        <v>28</v>
      </c>
      <c r="AA581" s="23">
        <v>495941.78</v>
      </c>
      <c r="AB581" s="23"/>
      <c r="AC581" s="23"/>
      <c r="AD581" s="23">
        <v>456424.15</v>
      </c>
      <c r="AE581" s="6" t="s">
        <v>28</v>
      </c>
      <c r="AF581" s="30">
        <f t="shared" si="18"/>
        <v>92.031800587560895</v>
      </c>
    </row>
    <row r="582" spans="1:32" ht="99.2" customHeight="1" x14ac:dyDescent="0.25">
      <c r="A582" s="14" t="s">
        <v>101</v>
      </c>
      <c r="B582" s="15" t="s">
        <v>393</v>
      </c>
      <c r="C582" s="15" t="s">
        <v>60</v>
      </c>
      <c r="D582" s="15" t="s">
        <v>344</v>
      </c>
      <c r="E582" s="15" t="s">
        <v>102</v>
      </c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6"/>
      <c r="W582" s="16"/>
      <c r="X582" s="16"/>
      <c r="Y582" s="16"/>
      <c r="Z582" s="14" t="s">
        <v>101</v>
      </c>
      <c r="AA582" s="23">
        <v>2124434.9500000002</v>
      </c>
      <c r="AB582" s="23"/>
      <c r="AC582" s="23"/>
      <c r="AD582" s="23">
        <f>AD583</f>
        <v>2110730.06</v>
      </c>
      <c r="AE582" s="5" t="s">
        <v>101</v>
      </c>
      <c r="AF582" s="30">
        <f t="shared" si="18"/>
        <v>99.354892462110925</v>
      </c>
    </row>
    <row r="583" spans="1:32" ht="66" customHeight="1" x14ac:dyDescent="0.25">
      <c r="A583" s="14" t="s">
        <v>468</v>
      </c>
      <c r="B583" s="15" t="s">
        <v>393</v>
      </c>
      <c r="C583" s="15" t="s">
        <v>60</v>
      </c>
      <c r="D583" s="15" t="s">
        <v>344</v>
      </c>
      <c r="E583" s="15" t="s">
        <v>469</v>
      </c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6"/>
      <c r="W583" s="16"/>
      <c r="X583" s="16"/>
      <c r="Y583" s="16"/>
      <c r="Z583" s="14" t="s">
        <v>468</v>
      </c>
      <c r="AA583" s="23">
        <v>2124434.9500000002</v>
      </c>
      <c r="AB583" s="23"/>
      <c r="AC583" s="23"/>
      <c r="AD583" s="23">
        <f>AD584</f>
        <v>2110730.06</v>
      </c>
      <c r="AE583" s="5" t="s">
        <v>468</v>
      </c>
      <c r="AF583" s="30">
        <f t="shared" si="18"/>
        <v>99.354892462110925</v>
      </c>
    </row>
    <row r="584" spans="1:32" ht="82.5" customHeight="1" x14ac:dyDescent="0.25">
      <c r="A584" s="14" t="s">
        <v>543</v>
      </c>
      <c r="B584" s="15" t="s">
        <v>393</v>
      </c>
      <c r="C584" s="15" t="s">
        <v>60</v>
      </c>
      <c r="D584" s="15" t="s">
        <v>344</v>
      </c>
      <c r="E584" s="15" t="s">
        <v>544</v>
      </c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6"/>
      <c r="W584" s="16"/>
      <c r="X584" s="16"/>
      <c r="Y584" s="16"/>
      <c r="Z584" s="14" t="s">
        <v>543</v>
      </c>
      <c r="AA584" s="23">
        <v>2124434.9500000002</v>
      </c>
      <c r="AB584" s="23"/>
      <c r="AC584" s="23"/>
      <c r="AD584" s="23">
        <f>AD585+AD587</f>
        <v>2110730.06</v>
      </c>
      <c r="AE584" s="5" t="s">
        <v>543</v>
      </c>
      <c r="AF584" s="30">
        <f t="shared" si="18"/>
        <v>99.354892462110925</v>
      </c>
    </row>
    <row r="585" spans="1:32" ht="99.2" customHeight="1" x14ac:dyDescent="0.25">
      <c r="A585" s="14" t="s">
        <v>545</v>
      </c>
      <c r="B585" s="15" t="s">
        <v>393</v>
      </c>
      <c r="C585" s="15" t="s">
        <v>60</v>
      </c>
      <c r="D585" s="15" t="s">
        <v>344</v>
      </c>
      <c r="E585" s="15" t="s">
        <v>546</v>
      </c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6"/>
      <c r="W585" s="16"/>
      <c r="X585" s="16"/>
      <c r="Y585" s="16"/>
      <c r="Z585" s="14" t="s">
        <v>545</v>
      </c>
      <c r="AA585" s="23">
        <v>402534.95</v>
      </c>
      <c r="AB585" s="23"/>
      <c r="AC585" s="23"/>
      <c r="AD585" s="23">
        <f>AD586</f>
        <v>388831.72</v>
      </c>
      <c r="AE585" s="5" t="s">
        <v>545</v>
      </c>
      <c r="AF585" s="30">
        <f t="shared" si="18"/>
        <v>96.595766404879868</v>
      </c>
    </row>
    <row r="586" spans="1:32" ht="49.5" customHeight="1" x14ac:dyDescent="0.25">
      <c r="A586" s="14" t="s">
        <v>28</v>
      </c>
      <c r="B586" s="15" t="s">
        <v>393</v>
      </c>
      <c r="C586" s="15" t="s">
        <v>60</v>
      </c>
      <c r="D586" s="15" t="s">
        <v>344</v>
      </c>
      <c r="E586" s="15" t="s">
        <v>546</v>
      </c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 t="s">
        <v>29</v>
      </c>
      <c r="U586" s="15"/>
      <c r="V586" s="16"/>
      <c r="W586" s="16"/>
      <c r="X586" s="16"/>
      <c r="Y586" s="16"/>
      <c r="Z586" s="14" t="s">
        <v>28</v>
      </c>
      <c r="AA586" s="23">
        <v>402534.95</v>
      </c>
      <c r="AB586" s="23"/>
      <c r="AC586" s="23"/>
      <c r="AD586" s="23">
        <v>388831.72</v>
      </c>
      <c r="AE586" s="6" t="s">
        <v>28</v>
      </c>
      <c r="AF586" s="30">
        <f t="shared" si="18"/>
        <v>96.595766404879868</v>
      </c>
    </row>
    <row r="587" spans="1:32" ht="82.5" customHeight="1" x14ac:dyDescent="0.25">
      <c r="A587" s="14" t="s">
        <v>547</v>
      </c>
      <c r="B587" s="15" t="s">
        <v>393</v>
      </c>
      <c r="C587" s="15" t="s">
        <v>60</v>
      </c>
      <c r="D587" s="15" t="s">
        <v>344</v>
      </c>
      <c r="E587" s="15" t="s">
        <v>548</v>
      </c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6"/>
      <c r="W587" s="16"/>
      <c r="X587" s="16"/>
      <c r="Y587" s="16"/>
      <c r="Z587" s="14" t="s">
        <v>547</v>
      </c>
      <c r="AA587" s="23">
        <v>1721900</v>
      </c>
      <c r="AB587" s="23"/>
      <c r="AC587" s="23"/>
      <c r="AD587" s="23">
        <f>AD588</f>
        <v>1721898.34</v>
      </c>
      <c r="AE587" s="5" t="s">
        <v>547</v>
      </c>
      <c r="AF587" s="30">
        <f t="shared" si="18"/>
        <v>99.99990359486614</v>
      </c>
    </row>
    <row r="588" spans="1:32" ht="16.5" customHeight="1" x14ac:dyDescent="0.25">
      <c r="A588" s="14" t="s">
        <v>36</v>
      </c>
      <c r="B588" s="15" t="s">
        <v>393</v>
      </c>
      <c r="C588" s="15" t="s">
        <v>60</v>
      </c>
      <c r="D588" s="15" t="s">
        <v>344</v>
      </c>
      <c r="E588" s="15" t="s">
        <v>548</v>
      </c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 t="s">
        <v>37</v>
      </c>
      <c r="U588" s="15"/>
      <c r="V588" s="16"/>
      <c r="W588" s="16"/>
      <c r="X588" s="16"/>
      <c r="Y588" s="16"/>
      <c r="Z588" s="14" t="s">
        <v>36</v>
      </c>
      <c r="AA588" s="23">
        <v>1721900</v>
      </c>
      <c r="AB588" s="23"/>
      <c r="AC588" s="23"/>
      <c r="AD588" s="23">
        <v>1721898.34</v>
      </c>
      <c r="AE588" s="6" t="s">
        <v>36</v>
      </c>
      <c r="AF588" s="30">
        <f t="shared" si="18"/>
        <v>99.99990359486614</v>
      </c>
    </row>
    <row r="589" spans="1:32" ht="33" customHeight="1" x14ac:dyDescent="0.25">
      <c r="A589" s="11" t="s">
        <v>61</v>
      </c>
      <c r="B589" s="12" t="s">
        <v>393</v>
      </c>
      <c r="C589" s="12" t="s">
        <v>60</v>
      </c>
      <c r="D589" s="12" t="s">
        <v>62</v>
      </c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3"/>
      <c r="W589" s="13"/>
      <c r="X589" s="13"/>
      <c r="Y589" s="13"/>
      <c r="Z589" s="11" t="s">
        <v>61</v>
      </c>
      <c r="AA589" s="22">
        <f>AA590+AA597+AA611</f>
        <v>3450727.5</v>
      </c>
      <c r="AB589" s="22"/>
      <c r="AC589" s="22"/>
      <c r="AD589" s="22">
        <f>AD590+AD597+AD611</f>
        <v>3042542.75</v>
      </c>
      <c r="AE589" s="4" t="s">
        <v>61</v>
      </c>
      <c r="AF589" s="28">
        <f t="shared" si="18"/>
        <v>88.171052336065372</v>
      </c>
    </row>
    <row r="590" spans="1:32" ht="66" customHeight="1" x14ac:dyDescent="0.25">
      <c r="A590" s="14" t="s">
        <v>425</v>
      </c>
      <c r="B590" s="15" t="s">
        <v>393</v>
      </c>
      <c r="C590" s="15" t="s">
        <v>60</v>
      </c>
      <c r="D590" s="15" t="s">
        <v>62</v>
      </c>
      <c r="E590" s="15" t="s">
        <v>426</v>
      </c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6"/>
      <c r="W590" s="16"/>
      <c r="X590" s="16"/>
      <c r="Y590" s="16"/>
      <c r="Z590" s="14" t="s">
        <v>425</v>
      </c>
      <c r="AA590" s="23">
        <v>355800</v>
      </c>
      <c r="AB590" s="23"/>
      <c r="AC590" s="23"/>
      <c r="AD590" s="23">
        <f>AD591+AD594</f>
        <v>355800</v>
      </c>
      <c r="AE590" s="5" t="s">
        <v>425</v>
      </c>
      <c r="AF590" s="30">
        <f t="shared" si="18"/>
        <v>100</v>
      </c>
    </row>
    <row r="591" spans="1:32" ht="49.5" customHeight="1" x14ac:dyDescent="0.25">
      <c r="A591" s="14" t="s">
        <v>427</v>
      </c>
      <c r="B591" s="15" t="s">
        <v>393</v>
      </c>
      <c r="C591" s="15" t="s">
        <v>60</v>
      </c>
      <c r="D591" s="15" t="s">
        <v>62</v>
      </c>
      <c r="E591" s="15" t="s">
        <v>428</v>
      </c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6"/>
      <c r="W591" s="16"/>
      <c r="X591" s="16"/>
      <c r="Y591" s="16"/>
      <c r="Z591" s="14" t="s">
        <v>427</v>
      </c>
      <c r="AA591" s="23">
        <v>72000</v>
      </c>
      <c r="AB591" s="23"/>
      <c r="AC591" s="23"/>
      <c r="AD591" s="23">
        <v>72000</v>
      </c>
      <c r="AE591" s="5" t="s">
        <v>427</v>
      </c>
      <c r="AF591" s="30">
        <f t="shared" si="18"/>
        <v>100</v>
      </c>
    </row>
    <row r="592" spans="1:32" ht="82.5" customHeight="1" x14ac:dyDescent="0.25">
      <c r="A592" s="14" t="s">
        <v>429</v>
      </c>
      <c r="B592" s="15" t="s">
        <v>393</v>
      </c>
      <c r="C592" s="15" t="s">
        <v>60</v>
      </c>
      <c r="D592" s="15" t="s">
        <v>62</v>
      </c>
      <c r="E592" s="15" t="s">
        <v>430</v>
      </c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6"/>
      <c r="W592" s="16"/>
      <c r="X592" s="16"/>
      <c r="Y592" s="16"/>
      <c r="Z592" s="14" t="s">
        <v>429</v>
      </c>
      <c r="AA592" s="23">
        <v>72000</v>
      </c>
      <c r="AB592" s="23"/>
      <c r="AC592" s="23"/>
      <c r="AD592" s="23">
        <v>72000</v>
      </c>
      <c r="AE592" s="5" t="s">
        <v>429</v>
      </c>
      <c r="AF592" s="30">
        <f t="shared" si="18"/>
        <v>100</v>
      </c>
    </row>
    <row r="593" spans="1:32" ht="49.5" customHeight="1" x14ac:dyDescent="0.25">
      <c r="A593" s="14" t="s">
        <v>28</v>
      </c>
      <c r="B593" s="15" t="s">
        <v>393</v>
      </c>
      <c r="C593" s="15" t="s">
        <v>60</v>
      </c>
      <c r="D593" s="15" t="s">
        <v>62</v>
      </c>
      <c r="E593" s="15" t="s">
        <v>430</v>
      </c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 t="s">
        <v>29</v>
      </c>
      <c r="U593" s="15"/>
      <c r="V593" s="16"/>
      <c r="W593" s="16"/>
      <c r="X593" s="16"/>
      <c r="Y593" s="16"/>
      <c r="Z593" s="14" t="s">
        <v>28</v>
      </c>
      <c r="AA593" s="23">
        <v>72000</v>
      </c>
      <c r="AB593" s="23"/>
      <c r="AC593" s="23"/>
      <c r="AD593" s="23">
        <v>72000</v>
      </c>
      <c r="AE593" s="6" t="s">
        <v>28</v>
      </c>
      <c r="AF593" s="30">
        <f t="shared" si="18"/>
        <v>100</v>
      </c>
    </row>
    <row r="594" spans="1:32" ht="49.5" customHeight="1" x14ac:dyDescent="0.25">
      <c r="A594" s="14" t="s">
        <v>431</v>
      </c>
      <c r="B594" s="15" t="s">
        <v>393</v>
      </c>
      <c r="C594" s="15" t="s">
        <v>60</v>
      </c>
      <c r="D594" s="15" t="s">
        <v>62</v>
      </c>
      <c r="E594" s="15" t="s">
        <v>432</v>
      </c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6"/>
      <c r="W594" s="16"/>
      <c r="X594" s="16"/>
      <c r="Y594" s="16"/>
      <c r="Z594" s="14" t="s">
        <v>431</v>
      </c>
      <c r="AA594" s="23">
        <v>283800</v>
      </c>
      <c r="AB594" s="23"/>
      <c r="AC594" s="23"/>
      <c r="AD594" s="23">
        <v>283800</v>
      </c>
      <c r="AE594" s="5" t="s">
        <v>431</v>
      </c>
      <c r="AF594" s="30">
        <f t="shared" si="18"/>
        <v>100</v>
      </c>
    </row>
    <row r="595" spans="1:32" ht="82.5" customHeight="1" x14ac:dyDescent="0.25">
      <c r="A595" s="14" t="s">
        <v>429</v>
      </c>
      <c r="B595" s="15" t="s">
        <v>393</v>
      </c>
      <c r="C595" s="15" t="s">
        <v>60</v>
      </c>
      <c r="D595" s="15" t="s">
        <v>62</v>
      </c>
      <c r="E595" s="15" t="s">
        <v>433</v>
      </c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6"/>
      <c r="W595" s="16"/>
      <c r="X595" s="16"/>
      <c r="Y595" s="16"/>
      <c r="Z595" s="14" t="s">
        <v>429</v>
      </c>
      <c r="AA595" s="23">
        <v>283800</v>
      </c>
      <c r="AB595" s="23"/>
      <c r="AC595" s="23"/>
      <c r="AD595" s="23">
        <v>283800</v>
      </c>
      <c r="AE595" s="5" t="s">
        <v>429</v>
      </c>
      <c r="AF595" s="30">
        <f t="shared" si="18"/>
        <v>100</v>
      </c>
    </row>
    <row r="596" spans="1:32" ht="49.5" customHeight="1" x14ac:dyDescent="0.25">
      <c r="A596" s="14" t="s">
        <v>28</v>
      </c>
      <c r="B596" s="15" t="s">
        <v>393</v>
      </c>
      <c r="C596" s="15" t="s">
        <v>60</v>
      </c>
      <c r="D596" s="15" t="s">
        <v>62</v>
      </c>
      <c r="E596" s="15" t="s">
        <v>433</v>
      </c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 t="s">
        <v>29</v>
      </c>
      <c r="U596" s="15"/>
      <c r="V596" s="16"/>
      <c r="W596" s="16"/>
      <c r="X596" s="16"/>
      <c r="Y596" s="16"/>
      <c r="Z596" s="14" t="s">
        <v>28</v>
      </c>
      <c r="AA596" s="23">
        <v>283800</v>
      </c>
      <c r="AB596" s="23"/>
      <c r="AC596" s="23"/>
      <c r="AD596" s="23">
        <v>283800</v>
      </c>
      <c r="AE596" s="6" t="s">
        <v>28</v>
      </c>
      <c r="AF596" s="30">
        <f t="shared" si="18"/>
        <v>100</v>
      </c>
    </row>
    <row r="597" spans="1:32" ht="66" customHeight="1" x14ac:dyDescent="0.25">
      <c r="A597" s="14" t="s">
        <v>63</v>
      </c>
      <c r="B597" s="15" t="s">
        <v>393</v>
      </c>
      <c r="C597" s="15" t="s">
        <v>60</v>
      </c>
      <c r="D597" s="15" t="s">
        <v>62</v>
      </c>
      <c r="E597" s="15" t="s">
        <v>64</v>
      </c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6"/>
      <c r="W597" s="16"/>
      <c r="X597" s="16"/>
      <c r="Y597" s="16"/>
      <c r="Z597" s="14" t="s">
        <v>63</v>
      </c>
      <c r="AA597" s="23">
        <v>2820527.5</v>
      </c>
      <c r="AB597" s="23" t="e">
        <f>AB598+#REF!</f>
        <v>#REF!</v>
      </c>
      <c r="AC597" s="23" t="e">
        <f>AC598+#REF!</f>
        <v>#REF!</v>
      </c>
      <c r="AD597" s="23">
        <f>AD598</f>
        <v>2412342.75</v>
      </c>
      <c r="AE597" s="5" t="s">
        <v>63</v>
      </c>
      <c r="AF597" s="30">
        <f t="shared" si="18"/>
        <v>85.528070547087381</v>
      </c>
    </row>
    <row r="598" spans="1:32" ht="66" customHeight="1" x14ac:dyDescent="0.25">
      <c r="A598" s="14" t="s">
        <v>65</v>
      </c>
      <c r="B598" s="15" t="s">
        <v>393</v>
      </c>
      <c r="C598" s="15" t="s">
        <v>60</v>
      </c>
      <c r="D598" s="15" t="s">
        <v>62</v>
      </c>
      <c r="E598" s="15" t="s">
        <v>66</v>
      </c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6"/>
      <c r="W598" s="16"/>
      <c r="X598" s="16"/>
      <c r="Y598" s="16"/>
      <c r="Z598" s="14" t="s">
        <v>65</v>
      </c>
      <c r="AA598" s="23">
        <v>2820527.5</v>
      </c>
      <c r="AB598" s="23" t="e">
        <f>#REF!+AB599+AB602+AB605+AB608</f>
        <v>#REF!</v>
      </c>
      <c r="AC598" s="23" t="e">
        <f>#REF!+AC599+AC602+AC605+AC608</f>
        <v>#REF!</v>
      </c>
      <c r="AD598" s="23">
        <f>AD599+AD602+AD605+AD608</f>
        <v>2412342.75</v>
      </c>
      <c r="AE598" s="5" t="s">
        <v>65</v>
      </c>
      <c r="AF598" s="30">
        <f t="shared" si="18"/>
        <v>85.528070547087381</v>
      </c>
    </row>
    <row r="599" spans="1:32" ht="82.5" customHeight="1" x14ac:dyDescent="0.25">
      <c r="A599" s="14" t="s">
        <v>549</v>
      </c>
      <c r="B599" s="15" t="s">
        <v>393</v>
      </c>
      <c r="C599" s="15" t="s">
        <v>60</v>
      </c>
      <c r="D599" s="15" t="s">
        <v>62</v>
      </c>
      <c r="E599" s="15" t="s">
        <v>550</v>
      </c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6"/>
      <c r="W599" s="16"/>
      <c r="X599" s="16"/>
      <c r="Y599" s="16"/>
      <c r="Z599" s="14" t="s">
        <v>549</v>
      </c>
      <c r="AA599" s="23">
        <v>1483327.75</v>
      </c>
      <c r="AB599" s="23"/>
      <c r="AC599" s="23"/>
      <c r="AD599" s="23">
        <f>AD600</f>
        <v>1075143</v>
      </c>
      <c r="AE599" s="5" t="s">
        <v>549</v>
      </c>
      <c r="AF599" s="30">
        <f t="shared" si="18"/>
        <v>72.481823386638595</v>
      </c>
    </row>
    <row r="600" spans="1:32" ht="115.7" customHeight="1" x14ac:dyDescent="0.25">
      <c r="A600" s="14" t="s">
        <v>551</v>
      </c>
      <c r="B600" s="15" t="s">
        <v>393</v>
      </c>
      <c r="C600" s="15" t="s">
        <v>60</v>
      </c>
      <c r="D600" s="15" t="s">
        <v>62</v>
      </c>
      <c r="E600" s="15" t="s">
        <v>552</v>
      </c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6"/>
      <c r="W600" s="16"/>
      <c r="X600" s="16"/>
      <c r="Y600" s="16"/>
      <c r="Z600" s="14" t="s">
        <v>551</v>
      </c>
      <c r="AA600" s="23">
        <f>AA599</f>
        <v>1483327.75</v>
      </c>
      <c r="AB600" s="23"/>
      <c r="AC600" s="23"/>
      <c r="AD600" s="23">
        <f>AD601</f>
        <v>1075143</v>
      </c>
      <c r="AE600" s="5" t="s">
        <v>551</v>
      </c>
      <c r="AF600" s="30">
        <f t="shared" si="18"/>
        <v>72.481823386638595</v>
      </c>
    </row>
    <row r="601" spans="1:32" ht="16.5" customHeight="1" x14ac:dyDescent="0.25">
      <c r="A601" s="14" t="s">
        <v>36</v>
      </c>
      <c r="B601" s="15" t="s">
        <v>393</v>
      </c>
      <c r="C601" s="15" t="s">
        <v>60</v>
      </c>
      <c r="D601" s="15" t="s">
        <v>62</v>
      </c>
      <c r="E601" s="15" t="s">
        <v>552</v>
      </c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 t="s">
        <v>37</v>
      </c>
      <c r="U601" s="15"/>
      <c r="V601" s="16"/>
      <c r="W601" s="16"/>
      <c r="X601" s="16"/>
      <c r="Y601" s="16"/>
      <c r="Z601" s="14" t="s">
        <v>36</v>
      </c>
      <c r="AA601" s="23">
        <f>AA599</f>
        <v>1483327.75</v>
      </c>
      <c r="AB601" s="23"/>
      <c r="AC601" s="23"/>
      <c r="AD601" s="23">
        <v>1075143</v>
      </c>
      <c r="AE601" s="6" t="s">
        <v>36</v>
      </c>
      <c r="AF601" s="30">
        <f t="shared" si="18"/>
        <v>72.481823386638595</v>
      </c>
    </row>
    <row r="602" spans="1:32" ht="115.7" customHeight="1" x14ac:dyDescent="0.25">
      <c r="A602" s="14" t="s">
        <v>553</v>
      </c>
      <c r="B602" s="15" t="s">
        <v>393</v>
      </c>
      <c r="C602" s="15" t="s">
        <v>60</v>
      </c>
      <c r="D602" s="15" t="s">
        <v>62</v>
      </c>
      <c r="E602" s="15" t="s">
        <v>554</v>
      </c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6"/>
      <c r="W602" s="16"/>
      <c r="X602" s="16"/>
      <c r="Y602" s="16"/>
      <c r="Z602" s="14" t="s">
        <v>553</v>
      </c>
      <c r="AA602" s="23">
        <f>AA603</f>
        <v>32696.75</v>
      </c>
      <c r="AB602" s="23"/>
      <c r="AC602" s="23"/>
      <c r="AD602" s="23">
        <f>AD603</f>
        <v>32696.75</v>
      </c>
      <c r="AE602" s="5" t="s">
        <v>553</v>
      </c>
      <c r="AF602" s="30">
        <f t="shared" si="18"/>
        <v>100</v>
      </c>
    </row>
    <row r="603" spans="1:32" ht="115.7" customHeight="1" x14ac:dyDescent="0.25">
      <c r="A603" s="14" t="s">
        <v>555</v>
      </c>
      <c r="B603" s="15" t="s">
        <v>393</v>
      </c>
      <c r="C603" s="15" t="s">
        <v>60</v>
      </c>
      <c r="D603" s="15" t="s">
        <v>62</v>
      </c>
      <c r="E603" s="15" t="s">
        <v>556</v>
      </c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6"/>
      <c r="W603" s="16"/>
      <c r="X603" s="16"/>
      <c r="Y603" s="16"/>
      <c r="Z603" s="14" t="s">
        <v>555</v>
      </c>
      <c r="AA603" s="23">
        <f>AA604</f>
        <v>32696.75</v>
      </c>
      <c r="AB603" s="23"/>
      <c r="AC603" s="23"/>
      <c r="AD603" s="23">
        <f>AD604</f>
        <v>32696.75</v>
      </c>
      <c r="AE603" s="5" t="s">
        <v>555</v>
      </c>
      <c r="AF603" s="30">
        <f t="shared" si="18"/>
        <v>100</v>
      </c>
    </row>
    <row r="604" spans="1:32" ht="16.5" customHeight="1" x14ac:dyDescent="0.25">
      <c r="A604" s="14" t="s">
        <v>36</v>
      </c>
      <c r="B604" s="15" t="s">
        <v>393</v>
      </c>
      <c r="C604" s="15" t="s">
        <v>60</v>
      </c>
      <c r="D604" s="15" t="s">
        <v>62</v>
      </c>
      <c r="E604" s="15" t="s">
        <v>556</v>
      </c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 t="s">
        <v>37</v>
      </c>
      <c r="U604" s="15"/>
      <c r="V604" s="16"/>
      <c r="W604" s="16"/>
      <c r="X604" s="16"/>
      <c r="Y604" s="16"/>
      <c r="Z604" s="14" t="s">
        <v>36</v>
      </c>
      <c r="AA604" s="23">
        <f>100000-67303.25</f>
        <v>32696.75</v>
      </c>
      <c r="AB604" s="23"/>
      <c r="AC604" s="23"/>
      <c r="AD604" s="23">
        <f>100000-67303.25</f>
        <v>32696.75</v>
      </c>
      <c r="AE604" s="6" t="s">
        <v>36</v>
      </c>
      <c r="AF604" s="30">
        <f t="shared" si="18"/>
        <v>100</v>
      </c>
    </row>
    <row r="605" spans="1:32" ht="66" customHeight="1" x14ac:dyDescent="0.25">
      <c r="A605" s="14" t="s">
        <v>557</v>
      </c>
      <c r="B605" s="15" t="s">
        <v>393</v>
      </c>
      <c r="C605" s="15" t="s">
        <v>60</v>
      </c>
      <c r="D605" s="15" t="s">
        <v>62</v>
      </c>
      <c r="E605" s="15" t="s">
        <v>558</v>
      </c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6"/>
      <c r="W605" s="16"/>
      <c r="X605" s="16"/>
      <c r="Y605" s="16"/>
      <c r="Z605" s="14" t="s">
        <v>557</v>
      </c>
      <c r="AA605" s="23">
        <v>450000</v>
      </c>
      <c r="AB605" s="23"/>
      <c r="AC605" s="23"/>
      <c r="AD605" s="23">
        <v>450000</v>
      </c>
      <c r="AE605" s="5" t="s">
        <v>557</v>
      </c>
      <c r="AF605" s="30">
        <f t="shared" si="18"/>
        <v>100</v>
      </c>
    </row>
    <row r="606" spans="1:32" ht="82.5" customHeight="1" x14ac:dyDescent="0.25">
      <c r="A606" s="14" t="s">
        <v>559</v>
      </c>
      <c r="B606" s="15" t="s">
        <v>393</v>
      </c>
      <c r="C606" s="15" t="s">
        <v>60</v>
      </c>
      <c r="D606" s="15" t="s">
        <v>62</v>
      </c>
      <c r="E606" s="15" t="s">
        <v>560</v>
      </c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6"/>
      <c r="W606" s="16"/>
      <c r="X606" s="16"/>
      <c r="Y606" s="16"/>
      <c r="Z606" s="14" t="s">
        <v>559</v>
      </c>
      <c r="AA606" s="23">
        <v>450000</v>
      </c>
      <c r="AB606" s="23"/>
      <c r="AC606" s="23"/>
      <c r="AD606" s="23">
        <v>450000</v>
      </c>
      <c r="AE606" s="5" t="s">
        <v>559</v>
      </c>
      <c r="AF606" s="30">
        <f t="shared" si="18"/>
        <v>100</v>
      </c>
    </row>
    <row r="607" spans="1:32" ht="49.5" customHeight="1" x14ac:dyDescent="0.25">
      <c r="A607" s="14" t="s">
        <v>71</v>
      </c>
      <c r="B607" s="15" t="s">
        <v>393</v>
      </c>
      <c r="C607" s="15" t="s">
        <v>60</v>
      </c>
      <c r="D607" s="15" t="s">
        <v>62</v>
      </c>
      <c r="E607" s="15" t="s">
        <v>560</v>
      </c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 t="s">
        <v>72</v>
      </c>
      <c r="U607" s="15"/>
      <c r="V607" s="16"/>
      <c r="W607" s="16"/>
      <c r="X607" s="16"/>
      <c r="Y607" s="16"/>
      <c r="Z607" s="14" t="s">
        <v>71</v>
      </c>
      <c r="AA607" s="23">
        <v>450000</v>
      </c>
      <c r="AB607" s="23"/>
      <c r="AC607" s="23"/>
      <c r="AD607" s="23">
        <v>450000</v>
      </c>
      <c r="AE607" s="6" t="s">
        <v>71</v>
      </c>
      <c r="AF607" s="30">
        <f t="shared" si="18"/>
        <v>100</v>
      </c>
    </row>
    <row r="608" spans="1:32" ht="66" customHeight="1" x14ac:dyDescent="0.25">
      <c r="A608" s="14" t="s">
        <v>561</v>
      </c>
      <c r="B608" s="15" t="s">
        <v>393</v>
      </c>
      <c r="C608" s="15" t="s">
        <v>60</v>
      </c>
      <c r="D608" s="15" t="s">
        <v>62</v>
      </c>
      <c r="E608" s="15" t="s">
        <v>562</v>
      </c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6"/>
      <c r="W608" s="16"/>
      <c r="X608" s="16"/>
      <c r="Y608" s="16"/>
      <c r="Z608" s="14" t="s">
        <v>561</v>
      </c>
      <c r="AA608" s="23">
        <v>854503</v>
      </c>
      <c r="AB608" s="23"/>
      <c r="AC608" s="23"/>
      <c r="AD608" s="23">
        <v>854503</v>
      </c>
      <c r="AE608" s="5" t="s">
        <v>561</v>
      </c>
      <c r="AF608" s="30">
        <f t="shared" si="18"/>
        <v>100</v>
      </c>
    </row>
    <row r="609" spans="1:32" ht="66" customHeight="1" x14ac:dyDescent="0.25">
      <c r="A609" s="14" t="s">
        <v>563</v>
      </c>
      <c r="B609" s="15" t="s">
        <v>393</v>
      </c>
      <c r="C609" s="15" t="s">
        <v>60</v>
      </c>
      <c r="D609" s="15" t="s">
        <v>62</v>
      </c>
      <c r="E609" s="15" t="s">
        <v>564</v>
      </c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6"/>
      <c r="W609" s="16"/>
      <c r="X609" s="16"/>
      <c r="Y609" s="16"/>
      <c r="Z609" s="14" t="s">
        <v>563</v>
      </c>
      <c r="AA609" s="23">
        <v>854503</v>
      </c>
      <c r="AB609" s="23"/>
      <c r="AC609" s="23"/>
      <c r="AD609" s="23">
        <v>854503</v>
      </c>
      <c r="AE609" s="5" t="s">
        <v>563</v>
      </c>
      <c r="AF609" s="30">
        <f t="shared" si="18"/>
        <v>100</v>
      </c>
    </row>
    <row r="610" spans="1:32" ht="49.5" customHeight="1" x14ac:dyDescent="0.25">
      <c r="A610" s="14" t="s">
        <v>71</v>
      </c>
      <c r="B610" s="15" t="s">
        <v>393</v>
      </c>
      <c r="C610" s="15" t="s">
        <v>60</v>
      </c>
      <c r="D610" s="15" t="s">
        <v>62</v>
      </c>
      <c r="E610" s="15" t="s">
        <v>564</v>
      </c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 t="s">
        <v>72</v>
      </c>
      <c r="U610" s="15"/>
      <c r="V610" s="16"/>
      <c r="W610" s="16"/>
      <c r="X610" s="16"/>
      <c r="Y610" s="16"/>
      <c r="Z610" s="14" t="s">
        <v>71</v>
      </c>
      <c r="AA610" s="23">
        <v>854503</v>
      </c>
      <c r="AB610" s="23"/>
      <c r="AC610" s="23"/>
      <c r="AD610" s="23">
        <v>854503</v>
      </c>
      <c r="AE610" s="6" t="s">
        <v>71</v>
      </c>
      <c r="AF610" s="30">
        <f t="shared" si="18"/>
        <v>100</v>
      </c>
    </row>
    <row r="611" spans="1:32" ht="66" customHeight="1" x14ac:dyDescent="0.25">
      <c r="A611" s="14" t="s">
        <v>444</v>
      </c>
      <c r="B611" s="15" t="s">
        <v>393</v>
      </c>
      <c r="C611" s="15" t="s">
        <v>60</v>
      </c>
      <c r="D611" s="15" t="s">
        <v>62</v>
      </c>
      <c r="E611" s="15" t="s">
        <v>445</v>
      </c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6"/>
      <c r="W611" s="16"/>
      <c r="X611" s="16"/>
      <c r="Y611" s="16"/>
      <c r="Z611" s="14" t="s">
        <v>444</v>
      </c>
      <c r="AA611" s="23">
        <v>274400</v>
      </c>
      <c r="AB611" s="23"/>
      <c r="AC611" s="23"/>
      <c r="AD611" s="23">
        <v>274400</v>
      </c>
      <c r="AE611" s="5" t="s">
        <v>444</v>
      </c>
      <c r="AF611" s="30">
        <f t="shared" si="18"/>
        <v>100</v>
      </c>
    </row>
    <row r="612" spans="1:32" ht="49.5" customHeight="1" x14ac:dyDescent="0.25">
      <c r="A612" s="14" t="s">
        <v>565</v>
      </c>
      <c r="B612" s="15" t="s">
        <v>393</v>
      </c>
      <c r="C612" s="15" t="s">
        <v>60</v>
      </c>
      <c r="D612" s="15" t="s">
        <v>62</v>
      </c>
      <c r="E612" s="15" t="s">
        <v>566</v>
      </c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6"/>
      <c r="W612" s="16"/>
      <c r="X612" s="16"/>
      <c r="Y612" s="16"/>
      <c r="Z612" s="14" t="s">
        <v>565</v>
      </c>
      <c r="AA612" s="23">
        <v>244400</v>
      </c>
      <c r="AB612" s="23"/>
      <c r="AC612" s="23"/>
      <c r="AD612" s="23">
        <v>244400</v>
      </c>
      <c r="AE612" s="5" t="s">
        <v>565</v>
      </c>
      <c r="AF612" s="30">
        <f t="shared" si="18"/>
        <v>100</v>
      </c>
    </row>
    <row r="613" spans="1:32" ht="66" customHeight="1" x14ac:dyDescent="0.25">
      <c r="A613" s="14" t="s">
        <v>567</v>
      </c>
      <c r="B613" s="15" t="s">
        <v>393</v>
      </c>
      <c r="C613" s="15" t="s">
        <v>60</v>
      </c>
      <c r="D613" s="15" t="s">
        <v>62</v>
      </c>
      <c r="E613" s="15" t="s">
        <v>568</v>
      </c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6"/>
      <c r="W613" s="16"/>
      <c r="X613" s="16"/>
      <c r="Y613" s="16"/>
      <c r="Z613" s="14" t="s">
        <v>567</v>
      </c>
      <c r="AA613" s="23">
        <v>244400</v>
      </c>
      <c r="AB613" s="23"/>
      <c r="AC613" s="23"/>
      <c r="AD613" s="23">
        <v>244400</v>
      </c>
      <c r="AE613" s="5" t="s">
        <v>567</v>
      </c>
      <c r="AF613" s="30">
        <f t="shared" si="18"/>
        <v>100</v>
      </c>
    </row>
    <row r="614" spans="1:32" ht="49.5" customHeight="1" x14ac:dyDescent="0.25">
      <c r="A614" s="14" t="s">
        <v>28</v>
      </c>
      <c r="B614" s="15" t="s">
        <v>393</v>
      </c>
      <c r="C614" s="15" t="s">
        <v>60</v>
      </c>
      <c r="D614" s="15" t="s">
        <v>62</v>
      </c>
      <c r="E614" s="15" t="s">
        <v>568</v>
      </c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 t="s">
        <v>29</v>
      </c>
      <c r="U614" s="15"/>
      <c r="V614" s="16"/>
      <c r="W614" s="16"/>
      <c r="X614" s="16"/>
      <c r="Y614" s="16"/>
      <c r="Z614" s="14" t="s">
        <v>28</v>
      </c>
      <c r="AA614" s="23">
        <v>244400</v>
      </c>
      <c r="AB614" s="23"/>
      <c r="AC614" s="23"/>
      <c r="AD614" s="23">
        <v>244400</v>
      </c>
      <c r="AE614" s="6" t="s">
        <v>28</v>
      </c>
      <c r="AF614" s="30">
        <f t="shared" si="18"/>
        <v>100</v>
      </c>
    </row>
    <row r="615" spans="1:32" ht="49.5" customHeight="1" x14ac:dyDescent="0.25">
      <c r="A615" s="14" t="s">
        <v>569</v>
      </c>
      <c r="B615" s="15" t="s">
        <v>393</v>
      </c>
      <c r="C615" s="15" t="s">
        <v>60</v>
      </c>
      <c r="D615" s="15" t="s">
        <v>62</v>
      </c>
      <c r="E615" s="15" t="s">
        <v>570</v>
      </c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6"/>
      <c r="W615" s="16"/>
      <c r="X615" s="16"/>
      <c r="Y615" s="16"/>
      <c r="Z615" s="14" t="s">
        <v>569</v>
      </c>
      <c r="AA615" s="23">
        <v>30000</v>
      </c>
      <c r="AB615" s="23"/>
      <c r="AC615" s="23"/>
      <c r="AD615" s="23">
        <v>30000</v>
      </c>
      <c r="AE615" s="5" t="s">
        <v>569</v>
      </c>
      <c r="AF615" s="30">
        <f t="shared" si="18"/>
        <v>100</v>
      </c>
    </row>
    <row r="616" spans="1:32" ht="49.5" customHeight="1" x14ac:dyDescent="0.25">
      <c r="A616" s="14" t="s">
        <v>571</v>
      </c>
      <c r="B616" s="15" t="s">
        <v>393</v>
      </c>
      <c r="C616" s="15" t="s">
        <v>60</v>
      </c>
      <c r="D616" s="15" t="s">
        <v>62</v>
      </c>
      <c r="E616" s="15" t="s">
        <v>572</v>
      </c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6"/>
      <c r="W616" s="16"/>
      <c r="X616" s="16"/>
      <c r="Y616" s="16"/>
      <c r="Z616" s="14" t="s">
        <v>571</v>
      </c>
      <c r="AA616" s="23">
        <v>30000</v>
      </c>
      <c r="AB616" s="23"/>
      <c r="AC616" s="23"/>
      <c r="AD616" s="23">
        <v>30000</v>
      </c>
      <c r="AE616" s="5" t="s">
        <v>571</v>
      </c>
      <c r="AF616" s="30">
        <f t="shared" si="18"/>
        <v>100</v>
      </c>
    </row>
    <row r="617" spans="1:32" ht="49.5" customHeight="1" x14ac:dyDescent="0.25">
      <c r="A617" s="14" t="s">
        <v>28</v>
      </c>
      <c r="B617" s="15" t="s">
        <v>393</v>
      </c>
      <c r="C617" s="15" t="s">
        <v>60</v>
      </c>
      <c r="D617" s="15" t="s">
        <v>62</v>
      </c>
      <c r="E617" s="15" t="s">
        <v>572</v>
      </c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 t="s">
        <v>29</v>
      </c>
      <c r="U617" s="15"/>
      <c r="V617" s="16"/>
      <c r="W617" s="16"/>
      <c r="X617" s="16"/>
      <c r="Y617" s="16"/>
      <c r="Z617" s="14" t="s">
        <v>28</v>
      </c>
      <c r="AA617" s="23">
        <v>30000</v>
      </c>
      <c r="AB617" s="23"/>
      <c r="AC617" s="23"/>
      <c r="AD617" s="23">
        <v>30000</v>
      </c>
      <c r="AE617" s="6" t="s">
        <v>28</v>
      </c>
      <c r="AF617" s="30">
        <f t="shared" si="18"/>
        <v>100</v>
      </c>
    </row>
    <row r="618" spans="1:32" ht="33" customHeight="1" x14ac:dyDescent="0.25">
      <c r="A618" s="11" t="s">
        <v>202</v>
      </c>
      <c r="B618" s="12" t="s">
        <v>393</v>
      </c>
      <c r="C618" s="12" t="s">
        <v>203</v>
      </c>
      <c r="D618" s="12" t="s">
        <v>16</v>
      </c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3"/>
      <c r="W618" s="13"/>
      <c r="X618" s="13"/>
      <c r="Y618" s="13"/>
      <c r="Z618" s="11" t="s">
        <v>202</v>
      </c>
      <c r="AA618" s="22">
        <f>AA619+AA645+AA673+AA731</f>
        <v>60113759.639999993</v>
      </c>
      <c r="AB618" s="22">
        <f>AB619+AB645+AB673+AB731</f>
        <v>0</v>
      </c>
      <c r="AC618" s="22">
        <f>AC619+AC645+AC673+AC731</f>
        <v>0</v>
      </c>
      <c r="AD618" s="22">
        <f>AD619+AD645+AD673+AD731</f>
        <v>57957846.100000001</v>
      </c>
      <c r="AE618" s="4" t="s">
        <v>202</v>
      </c>
      <c r="AF618" s="28">
        <f t="shared" ref="AF618:AF670" si="19">AD618/AA618*100</f>
        <v>96.413610539565326</v>
      </c>
    </row>
    <row r="619" spans="1:32" ht="16.5" customHeight="1" x14ac:dyDescent="0.25">
      <c r="A619" s="11" t="s">
        <v>573</v>
      </c>
      <c r="B619" s="12" t="s">
        <v>393</v>
      </c>
      <c r="C619" s="12" t="s">
        <v>203</v>
      </c>
      <c r="D619" s="12" t="s">
        <v>15</v>
      </c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3"/>
      <c r="W619" s="13"/>
      <c r="X619" s="13"/>
      <c r="Y619" s="13"/>
      <c r="Z619" s="11" t="s">
        <v>573</v>
      </c>
      <c r="AA619" s="22">
        <v>8727896.6199999992</v>
      </c>
      <c r="AB619" s="22"/>
      <c r="AC619" s="22"/>
      <c r="AD619" s="22">
        <f>AD620+AD636</f>
        <v>7449578.1200000001</v>
      </c>
      <c r="AE619" s="4" t="s">
        <v>573</v>
      </c>
      <c r="AF619" s="28">
        <f t="shared" si="19"/>
        <v>85.353647555005068</v>
      </c>
    </row>
    <row r="620" spans="1:32" ht="82.5" customHeight="1" x14ac:dyDescent="0.25">
      <c r="A620" s="14" t="s">
        <v>574</v>
      </c>
      <c r="B620" s="15" t="s">
        <v>393</v>
      </c>
      <c r="C620" s="15" t="s">
        <v>203</v>
      </c>
      <c r="D620" s="15" t="s">
        <v>15</v>
      </c>
      <c r="E620" s="15" t="s">
        <v>575</v>
      </c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6"/>
      <c r="W620" s="16"/>
      <c r="X620" s="16"/>
      <c r="Y620" s="16"/>
      <c r="Z620" s="14" t="s">
        <v>574</v>
      </c>
      <c r="AA620" s="23">
        <v>2921357.51</v>
      </c>
      <c r="AB620" s="23"/>
      <c r="AC620" s="23"/>
      <c r="AD620" s="23">
        <v>2921357.51</v>
      </c>
      <c r="AE620" s="5" t="s">
        <v>574</v>
      </c>
      <c r="AF620" s="30">
        <f t="shared" si="19"/>
        <v>100</v>
      </c>
    </row>
    <row r="621" spans="1:32" ht="82.5" customHeight="1" x14ac:dyDescent="0.25">
      <c r="A621" s="14" t="s">
        <v>576</v>
      </c>
      <c r="B621" s="15" t="s">
        <v>393</v>
      </c>
      <c r="C621" s="15" t="s">
        <v>203</v>
      </c>
      <c r="D621" s="15" t="s">
        <v>15</v>
      </c>
      <c r="E621" s="15" t="s">
        <v>577</v>
      </c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6"/>
      <c r="W621" s="16"/>
      <c r="X621" s="16"/>
      <c r="Y621" s="16"/>
      <c r="Z621" s="14" t="s">
        <v>576</v>
      </c>
      <c r="AA621" s="23">
        <v>1354857.51</v>
      </c>
      <c r="AB621" s="23"/>
      <c r="AC621" s="23"/>
      <c r="AD621" s="23">
        <v>1354857.51</v>
      </c>
      <c r="AE621" s="5" t="s">
        <v>576</v>
      </c>
      <c r="AF621" s="30">
        <f t="shared" si="19"/>
        <v>100</v>
      </c>
    </row>
    <row r="622" spans="1:32" ht="82.5" customHeight="1" x14ac:dyDescent="0.25">
      <c r="A622" s="14" t="s">
        <v>578</v>
      </c>
      <c r="B622" s="15" t="s">
        <v>393</v>
      </c>
      <c r="C622" s="15" t="s">
        <v>203</v>
      </c>
      <c r="D622" s="15" t="s">
        <v>15</v>
      </c>
      <c r="E622" s="15" t="s">
        <v>579</v>
      </c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6"/>
      <c r="W622" s="16"/>
      <c r="X622" s="16"/>
      <c r="Y622" s="16"/>
      <c r="Z622" s="14" t="s">
        <v>578</v>
      </c>
      <c r="AA622" s="23">
        <v>531842.22</v>
      </c>
      <c r="AB622" s="23"/>
      <c r="AC622" s="23"/>
      <c r="AD622" s="23">
        <v>531842.22</v>
      </c>
      <c r="AE622" s="5" t="s">
        <v>578</v>
      </c>
      <c r="AF622" s="30">
        <f t="shared" si="19"/>
        <v>100</v>
      </c>
    </row>
    <row r="623" spans="1:32" ht="82.5" customHeight="1" x14ac:dyDescent="0.25">
      <c r="A623" s="14" t="s">
        <v>580</v>
      </c>
      <c r="B623" s="15" t="s">
        <v>393</v>
      </c>
      <c r="C623" s="15" t="s">
        <v>203</v>
      </c>
      <c r="D623" s="15" t="s">
        <v>15</v>
      </c>
      <c r="E623" s="15" t="s">
        <v>581</v>
      </c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6"/>
      <c r="W623" s="16"/>
      <c r="X623" s="16"/>
      <c r="Y623" s="16"/>
      <c r="Z623" s="14" t="s">
        <v>580</v>
      </c>
      <c r="AA623" s="23">
        <v>531842.22</v>
      </c>
      <c r="AB623" s="23"/>
      <c r="AC623" s="23"/>
      <c r="AD623" s="23">
        <v>531842.22</v>
      </c>
      <c r="AE623" s="5" t="s">
        <v>580</v>
      </c>
      <c r="AF623" s="30">
        <f t="shared" si="19"/>
        <v>100</v>
      </c>
    </row>
    <row r="624" spans="1:32" ht="49.5" customHeight="1" x14ac:dyDescent="0.25">
      <c r="A624" s="14" t="s">
        <v>28</v>
      </c>
      <c r="B624" s="15" t="s">
        <v>393</v>
      </c>
      <c r="C624" s="15" t="s">
        <v>203</v>
      </c>
      <c r="D624" s="15" t="s">
        <v>15</v>
      </c>
      <c r="E624" s="15" t="s">
        <v>581</v>
      </c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 t="s">
        <v>29</v>
      </c>
      <c r="U624" s="15"/>
      <c r="V624" s="16"/>
      <c r="W624" s="16"/>
      <c r="X624" s="16"/>
      <c r="Y624" s="16"/>
      <c r="Z624" s="14" t="s">
        <v>28</v>
      </c>
      <c r="AA624" s="23">
        <v>531842.22</v>
      </c>
      <c r="AB624" s="23"/>
      <c r="AC624" s="23"/>
      <c r="AD624" s="23">
        <v>531842.22</v>
      </c>
      <c r="AE624" s="6" t="s">
        <v>28</v>
      </c>
      <c r="AF624" s="30">
        <f t="shared" si="19"/>
        <v>100</v>
      </c>
    </row>
    <row r="625" spans="1:32" ht="16.5" customHeight="1" x14ac:dyDescent="0.25">
      <c r="A625" s="14" t="s">
        <v>582</v>
      </c>
      <c r="B625" s="15" t="s">
        <v>393</v>
      </c>
      <c r="C625" s="15" t="s">
        <v>203</v>
      </c>
      <c r="D625" s="15" t="s">
        <v>15</v>
      </c>
      <c r="E625" s="15" t="s">
        <v>583</v>
      </c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6"/>
      <c r="W625" s="16"/>
      <c r="X625" s="16"/>
      <c r="Y625" s="16"/>
      <c r="Z625" s="14" t="s">
        <v>582</v>
      </c>
      <c r="AA625" s="23">
        <v>823015.29</v>
      </c>
      <c r="AB625" s="23"/>
      <c r="AC625" s="23"/>
      <c r="AD625" s="23">
        <v>823015.29</v>
      </c>
      <c r="AE625" s="5" t="s">
        <v>582</v>
      </c>
      <c r="AF625" s="30">
        <f t="shared" si="19"/>
        <v>100</v>
      </c>
    </row>
    <row r="626" spans="1:32" ht="33" customHeight="1" x14ac:dyDescent="0.25">
      <c r="A626" s="14" t="s">
        <v>584</v>
      </c>
      <c r="B626" s="15" t="s">
        <v>393</v>
      </c>
      <c r="C626" s="15" t="s">
        <v>203</v>
      </c>
      <c r="D626" s="15" t="s">
        <v>15</v>
      </c>
      <c r="E626" s="15" t="s">
        <v>585</v>
      </c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6"/>
      <c r="W626" s="16"/>
      <c r="X626" s="16"/>
      <c r="Y626" s="16"/>
      <c r="Z626" s="14" t="s">
        <v>584</v>
      </c>
      <c r="AA626" s="23">
        <v>823015.29</v>
      </c>
      <c r="AB626" s="23"/>
      <c r="AC626" s="23"/>
      <c r="AD626" s="23">
        <v>823015.29</v>
      </c>
      <c r="AE626" s="5" t="s">
        <v>584</v>
      </c>
      <c r="AF626" s="30">
        <f t="shared" si="19"/>
        <v>100</v>
      </c>
    </row>
    <row r="627" spans="1:32" ht="49.5" customHeight="1" x14ac:dyDescent="0.25">
      <c r="A627" s="14" t="s">
        <v>28</v>
      </c>
      <c r="B627" s="15" t="s">
        <v>393</v>
      </c>
      <c r="C627" s="15" t="s">
        <v>203</v>
      </c>
      <c r="D627" s="15" t="s">
        <v>15</v>
      </c>
      <c r="E627" s="15" t="s">
        <v>585</v>
      </c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 t="s">
        <v>29</v>
      </c>
      <c r="U627" s="15"/>
      <c r="V627" s="16"/>
      <c r="W627" s="16"/>
      <c r="X627" s="16"/>
      <c r="Y627" s="16"/>
      <c r="Z627" s="14" t="s">
        <v>28</v>
      </c>
      <c r="AA627" s="23">
        <v>823015.29</v>
      </c>
      <c r="AB627" s="23"/>
      <c r="AC627" s="23"/>
      <c r="AD627" s="23">
        <v>823015.29</v>
      </c>
      <c r="AE627" s="6" t="s">
        <v>28</v>
      </c>
      <c r="AF627" s="30">
        <f t="shared" si="19"/>
        <v>100</v>
      </c>
    </row>
    <row r="628" spans="1:32" ht="82.5" customHeight="1" x14ac:dyDescent="0.25">
      <c r="A628" s="14" t="s">
        <v>586</v>
      </c>
      <c r="B628" s="15" t="s">
        <v>393</v>
      </c>
      <c r="C628" s="15" t="s">
        <v>203</v>
      </c>
      <c r="D628" s="15" t="s">
        <v>15</v>
      </c>
      <c r="E628" s="15" t="s">
        <v>587</v>
      </c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6"/>
      <c r="W628" s="16"/>
      <c r="X628" s="16"/>
      <c r="Y628" s="16"/>
      <c r="Z628" s="14" t="s">
        <v>586</v>
      </c>
      <c r="AA628" s="23">
        <v>1550000</v>
      </c>
      <c r="AB628" s="23"/>
      <c r="AC628" s="23"/>
      <c r="AD628" s="23">
        <v>1550000</v>
      </c>
      <c r="AE628" s="5" t="s">
        <v>586</v>
      </c>
      <c r="AF628" s="30">
        <f t="shared" si="19"/>
        <v>100</v>
      </c>
    </row>
    <row r="629" spans="1:32" ht="16.5" customHeight="1" x14ac:dyDescent="0.25">
      <c r="A629" s="14" t="s">
        <v>588</v>
      </c>
      <c r="B629" s="15" t="s">
        <v>393</v>
      </c>
      <c r="C629" s="15" t="s">
        <v>203</v>
      </c>
      <c r="D629" s="15" t="s">
        <v>15</v>
      </c>
      <c r="E629" s="15" t="s">
        <v>589</v>
      </c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6"/>
      <c r="W629" s="16"/>
      <c r="X629" s="16"/>
      <c r="Y629" s="16"/>
      <c r="Z629" s="14" t="s">
        <v>588</v>
      </c>
      <c r="AA629" s="23">
        <v>1550000</v>
      </c>
      <c r="AB629" s="23"/>
      <c r="AC629" s="23"/>
      <c r="AD629" s="23">
        <v>1550000</v>
      </c>
      <c r="AE629" s="5" t="s">
        <v>588</v>
      </c>
      <c r="AF629" s="30">
        <f t="shared" si="19"/>
        <v>100</v>
      </c>
    </row>
    <row r="630" spans="1:32" ht="82.5" customHeight="1" x14ac:dyDescent="0.25">
      <c r="A630" s="14" t="s">
        <v>590</v>
      </c>
      <c r="B630" s="15" t="s">
        <v>393</v>
      </c>
      <c r="C630" s="15" t="s">
        <v>203</v>
      </c>
      <c r="D630" s="15" t="s">
        <v>15</v>
      </c>
      <c r="E630" s="15" t="s">
        <v>591</v>
      </c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6"/>
      <c r="W630" s="16"/>
      <c r="X630" s="16"/>
      <c r="Y630" s="16"/>
      <c r="Z630" s="14" t="s">
        <v>590</v>
      </c>
      <c r="AA630" s="23">
        <v>1550000</v>
      </c>
      <c r="AB630" s="23"/>
      <c r="AC630" s="23"/>
      <c r="AD630" s="23">
        <v>1550000</v>
      </c>
      <c r="AE630" s="5" t="s">
        <v>590</v>
      </c>
      <c r="AF630" s="30">
        <f t="shared" si="19"/>
        <v>100</v>
      </c>
    </row>
    <row r="631" spans="1:32" ht="49.5" customHeight="1" x14ac:dyDescent="0.25">
      <c r="A631" s="14" t="s">
        <v>28</v>
      </c>
      <c r="B631" s="15" t="s">
        <v>393</v>
      </c>
      <c r="C631" s="15" t="s">
        <v>203</v>
      </c>
      <c r="D631" s="15" t="s">
        <v>15</v>
      </c>
      <c r="E631" s="15" t="s">
        <v>591</v>
      </c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 t="s">
        <v>29</v>
      </c>
      <c r="U631" s="15"/>
      <c r="V631" s="16"/>
      <c r="W631" s="16"/>
      <c r="X631" s="16"/>
      <c r="Y631" s="16"/>
      <c r="Z631" s="14" t="s">
        <v>28</v>
      </c>
      <c r="AA631" s="23">
        <v>1550000</v>
      </c>
      <c r="AB631" s="23"/>
      <c r="AC631" s="23"/>
      <c r="AD631" s="23">
        <v>1550000</v>
      </c>
      <c r="AE631" s="6" t="s">
        <v>28</v>
      </c>
      <c r="AF631" s="30">
        <f t="shared" si="19"/>
        <v>100</v>
      </c>
    </row>
    <row r="632" spans="1:32" ht="115.7" customHeight="1" x14ac:dyDescent="0.25">
      <c r="A632" s="14" t="s">
        <v>592</v>
      </c>
      <c r="B632" s="15" t="s">
        <v>393</v>
      </c>
      <c r="C632" s="15" t="s">
        <v>203</v>
      </c>
      <c r="D632" s="15" t="s">
        <v>15</v>
      </c>
      <c r="E632" s="15" t="s">
        <v>593</v>
      </c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6"/>
      <c r="W632" s="16"/>
      <c r="X632" s="16"/>
      <c r="Y632" s="16"/>
      <c r="Z632" s="14" t="s">
        <v>592</v>
      </c>
      <c r="AA632" s="23">
        <v>16500</v>
      </c>
      <c r="AB632" s="23"/>
      <c r="AC632" s="23"/>
      <c r="AD632" s="23">
        <v>16500</v>
      </c>
      <c r="AE632" s="5" t="s">
        <v>592</v>
      </c>
      <c r="AF632" s="30">
        <f t="shared" si="19"/>
        <v>100</v>
      </c>
    </row>
    <row r="633" spans="1:32" ht="33" customHeight="1" x14ac:dyDescent="0.25">
      <c r="A633" s="14" t="s">
        <v>594</v>
      </c>
      <c r="B633" s="15" t="s">
        <v>393</v>
      </c>
      <c r="C633" s="15" t="s">
        <v>203</v>
      </c>
      <c r="D633" s="15" t="s">
        <v>15</v>
      </c>
      <c r="E633" s="15" t="s">
        <v>595</v>
      </c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6"/>
      <c r="W633" s="16"/>
      <c r="X633" s="16"/>
      <c r="Y633" s="16"/>
      <c r="Z633" s="14" t="s">
        <v>594</v>
      </c>
      <c r="AA633" s="23">
        <v>16500</v>
      </c>
      <c r="AB633" s="23"/>
      <c r="AC633" s="23"/>
      <c r="AD633" s="23">
        <v>16500</v>
      </c>
      <c r="AE633" s="5" t="s">
        <v>594</v>
      </c>
      <c r="AF633" s="30">
        <f t="shared" si="19"/>
        <v>100</v>
      </c>
    </row>
    <row r="634" spans="1:32" ht="33" customHeight="1" x14ac:dyDescent="0.25">
      <c r="A634" s="14" t="s">
        <v>596</v>
      </c>
      <c r="B634" s="15" t="s">
        <v>393</v>
      </c>
      <c r="C634" s="15" t="s">
        <v>203</v>
      </c>
      <c r="D634" s="15" t="s">
        <v>15</v>
      </c>
      <c r="E634" s="15" t="s">
        <v>597</v>
      </c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6"/>
      <c r="W634" s="16"/>
      <c r="X634" s="16"/>
      <c r="Y634" s="16"/>
      <c r="Z634" s="14" t="s">
        <v>596</v>
      </c>
      <c r="AA634" s="23">
        <v>16500</v>
      </c>
      <c r="AB634" s="23"/>
      <c r="AC634" s="23"/>
      <c r="AD634" s="23">
        <v>16500</v>
      </c>
      <c r="AE634" s="5" t="s">
        <v>596</v>
      </c>
      <c r="AF634" s="30">
        <f t="shared" si="19"/>
        <v>100</v>
      </c>
    </row>
    <row r="635" spans="1:32" ht="49.5" customHeight="1" x14ac:dyDescent="0.25">
      <c r="A635" s="14" t="s">
        <v>28</v>
      </c>
      <c r="B635" s="15" t="s">
        <v>393</v>
      </c>
      <c r="C635" s="15" t="s">
        <v>203</v>
      </c>
      <c r="D635" s="15" t="s">
        <v>15</v>
      </c>
      <c r="E635" s="15" t="s">
        <v>597</v>
      </c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 t="s">
        <v>29</v>
      </c>
      <c r="U635" s="15"/>
      <c r="V635" s="16"/>
      <c r="W635" s="16"/>
      <c r="X635" s="16"/>
      <c r="Y635" s="16"/>
      <c r="Z635" s="14" t="s">
        <v>28</v>
      </c>
      <c r="AA635" s="23">
        <v>16500</v>
      </c>
      <c r="AB635" s="23"/>
      <c r="AC635" s="23"/>
      <c r="AD635" s="23">
        <v>16500</v>
      </c>
      <c r="AE635" s="6" t="s">
        <v>28</v>
      </c>
      <c r="AF635" s="30">
        <f t="shared" si="19"/>
        <v>100</v>
      </c>
    </row>
    <row r="636" spans="1:32" ht="132.19999999999999" customHeight="1" x14ac:dyDescent="0.25">
      <c r="A636" s="14" t="s">
        <v>598</v>
      </c>
      <c r="B636" s="15" t="s">
        <v>393</v>
      </c>
      <c r="C636" s="15" t="s">
        <v>203</v>
      </c>
      <c r="D636" s="15" t="s">
        <v>15</v>
      </c>
      <c r="E636" s="15" t="s">
        <v>599</v>
      </c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6"/>
      <c r="W636" s="16"/>
      <c r="X636" s="16"/>
      <c r="Y636" s="16"/>
      <c r="Z636" s="14" t="s">
        <v>598</v>
      </c>
      <c r="AA636" s="23">
        <v>5806539.1100000003</v>
      </c>
      <c r="AB636" s="23"/>
      <c r="AC636" s="23"/>
      <c r="AD636" s="23">
        <f>AD637</f>
        <v>4528220.6100000003</v>
      </c>
      <c r="AE636" s="5" t="s">
        <v>598</v>
      </c>
      <c r="AF636" s="30">
        <f t="shared" si="19"/>
        <v>77.984846467347751</v>
      </c>
    </row>
    <row r="637" spans="1:32" ht="132.19999999999999" customHeight="1" x14ac:dyDescent="0.25">
      <c r="A637" s="17" t="s">
        <v>600</v>
      </c>
      <c r="B637" s="15" t="s">
        <v>393</v>
      </c>
      <c r="C637" s="15" t="s">
        <v>203</v>
      </c>
      <c r="D637" s="15" t="s">
        <v>15</v>
      </c>
      <c r="E637" s="15" t="s">
        <v>601</v>
      </c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6"/>
      <c r="W637" s="16"/>
      <c r="X637" s="16"/>
      <c r="Y637" s="16"/>
      <c r="Z637" s="17" t="s">
        <v>600</v>
      </c>
      <c r="AA637" s="23">
        <v>5806539.1100000003</v>
      </c>
      <c r="AB637" s="23"/>
      <c r="AC637" s="23"/>
      <c r="AD637" s="23">
        <f>AD638</f>
        <v>4528220.6100000003</v>
      </c>
      <c r="AE637" s="7" t="s">
        <v>600</v>
      </c>
      <c r="AF637" s="30">
        <f t="shared" si="19"/>
        <v>77.984846467347751</v>
      </c>
    </row>
    <row r="638" spans="1:32" ht="148.69999999999999" customHeight="1" x14ac:dyDescent="0.25">
      <c r="A638" s="17" t="s">
        <v>602</v>
      </c>
      <c r="B638" s="15" t="s">
        <v>393</v>
      </c>
      <c r="C638" s="15" t="s">
        <v>203</v>
      </c>
      <c r="D638" s="15" t="s">
        <v>15</v>
      </c>
      <c r="E638" s="15" t="s">
        <v>603</v>
      </c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6"/>
      <c r="W638" s="16"/>
      <c r="X638" s="16"/>
      <c r="Y638" s="16"/>
      <c r="Z638" s="17" t="s">
        <v>602</v>
      </c>
      <c r="AA638" s="23">
        <v>5806539.1100000003</v>
      </c>
      <c r="AB638" s="23"/>
      <c r="AC638" s="23"/>
      <c r="AD638" s="23">
        <f>AD639+AD641+AD643</f>
        <v>4528220.6100000003</v>
      </c>
      <c r="AE638" s="7" t="s">
        <v>602</v>
      </c>
      <c r="AF638" s="30">
        <f t="shared" si="19"/>
        <v>77.984846467347751</v>
      </c>
    </row>
    <row r="639" spans="1:32" ht="165.2" customHeight="1" x14ac:dyDescent="0.25">
      <c r="A639" s="17" t="s">
        <v>604</v>
      </c>
      <c r="B639" s="15" t="s">
        <v>393</v>
      </c>
      <c r="C639" s="15" t="s">
        <v>203</v>
      </c>
      <c r="D639" s="15" t="s">
        <v>15</v>
      </c>
      <c r="E639" s="15" t="s">
        <v>605</v>
      </c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6"/>
      <c r="W639" s="16"/>
      <c r="X639" s="16"/>
      <c r="Y639" s="16"/>
      <c r="Z639" s="17" t="s">
        <v>604</v>
      </c>
      <c r="AA639" s="23">
        <v>387268.38</v>
      </c>
      <c r="AB639" s="23"/>
      <c r="AC639" s="23"/>
      <c r="AD639" s="23">
        <v>387268.38</v>
      </c>
      <c r="AE639" s="7" t="s">
        <v>604</v>
      </c>
      <c r="AF639" s="30">
        <f t="shared" si="19"/>
        <v>100</v>
      </c>
    </row>
    <row r="640" spans="1:32" ht="49.5" customHeight="1" x14ac:dyDescent="0.25">
      <c r="A640" s="14" t="s">
        <v>170</v>
      </c>
      <c r="B640" s="15" t="s">
        <v>393</v>
      </c>
      <c r="C640" s="15" t="s">
        <v>203</v>
      </c>
      <c r="D640" s="15" t="s">
        <v>15</v>
      </c>
      <c r="E640" s="15" t="s">
        <v>605</v>
      </c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 t="s">
        <v>171</v>
      </c>
      <c r="U640" s="15"/>
      <c r="V640" s="16"/>
      <c r="W640" s="16"/>
      <c r="X640" s="16"/>
      <c r="Y640" s="16"/>
      <c r="Z640" s="14" t="s">
        <v>170</v>
      </c>
      <c r="AA640" s="23">
        <v>387268.38</v>
      </c>
      <c r="AB640" s="23"/>
      <c r="AC640" s="23"/>
      <c r="AD640" s="23">
        <v>387268.38</v>
      </c>
      <c r="AE640" s="6" t="s">
        <v>170</v>
      </c>
      <c r="AF640" s="30">
        <f t="shared" si="19"/>
        <v>100</v>
      </c>
    </row>
    <row r="641" spans="1:32" ht="132.19999999999999" customHeight="1" x14ac:dyDescent="0.25">
      <c r="A641" s="14" t="s">
        <v>606</v>
      </c>
      <c r="B641" s="15" t="s">
        <v>393</v>
      </c>
      <c r="C641" s="15" t="s">
        <v>203</v>
      </c>
      <c r="D641" s="15" t="s">
        <v>15</v>
      </c>
      <c r="E641" s="15" t="s">
        <v>607</v>
      </c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6"/>
      <c r="W641" s="16"/>
      <c r="X641" s="16"/>
      <c r="Y641" s="16"/>
      <c r="Z641" s="14" t="s">
        <v>606</v>
      </c>
      <c r="AA641" s="23">
        <v>5415130.7300000004</v>
      </c>
      <c r="AB641" s="23"/>
      <c r="AC641" s="23"/>
      <c r="AD641" s="23">
        <f>AD642</f>
        <v>4136812.23</v>
      </c>
      <c r="AE641" s="5" t="s">
        <v>606</v>
      </c>
      <c r="AF641" s="30">
        <f t="shared" si="19"/>
        <v>76.39358006782598</v>
      </c>
    </row>
    <row r="642" spans="1:32" ht="49.5" customHeight="1" x14ac:dyDescent="0.25">
      <c r="A642" s="14" t="s">
        <v>170</v>
      </c>
      <c r="B642" s="15" t="s">
        <v>393</v>
      </c>
      <c r="C642" s="15" t="s">
        <v>203</v>
      </c>
      <c r="D642" s="15" t="s">
        <v>15</v>
      </c>
      <c r="E642" s="15" t="s">
        <v>607</v>
      </c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 t="s">
        <v>171</v>
      </c>
      <c r="U642" s="15"/>
      <c r="V642" s="16"/>
      <c r="W642" s="16"/>
      <c r="X642" s="16"/>
      <c r="Y642" s="16"/>
      <c r="Z642" s="14" t="s">
        <v>170</v>
      </c>
      <c r="AA642" s="23">
        <v>5415130.7300000004</v>
      </c>
      <c r="AB642" s="23"/>
      <c r="AC642" s="23"/>
      <c r="AD642" s="23">
        <v>4136812.23</v>
      </c>
      <c r="AE642" s="6" t="s">
        <v>170</v>
      </c>
      <c r="AF642" s="30">
        <f t="shared" si="19"/>
        <v>76.39358006782598</v>
      </c>
    </row>
    <row r="643" spans="1:32" ht="132.19999999999999" customHeight="1" x14ac:dyDescent="0.25">
      <c r="A643" s="14" t="s">
        <v>608</v>
      </c>
      <c r="B643" s="15" t="s">
        <v>393</v>
      </c>
      <c r="C643" s="15" t="s">
        <v>203</v>
      </c>
      <c r="D643" s="15" t="s">
        <v>15</v>
      </c>
      <c r="E643" s="15" t="s">
        <v>609</v>
      </c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6"/>
      <c r="W643" s="16"/>
      <c r="X643" s="16"/>
      <c r="Y643" s="16"/>
      <c r="Z643" s="14" t="s">
        <v>608</v>
      </c>
      <c r="AA643" s="23">
        <v>4140</v>
      </c>
      <c r="AB643" s="23"/>
      <c r="AC643" s="23"/>
      <c r="AD643" s="23">
        <v>4140</v>
      </c>
      <c r="AE643" s="5" t="s">
        <v>608</v>
      </c>
      <c r="AF643" s="30">
        <f t="shared" si="19"/>
        <v>100</v>
      </c>
    </row>
    <row r="644" spans="1:32" ht="49.5" customHeight="1" x14ac:dyDescent="0.25">
      <c r="A644" s="14" t="s">
        <v>170</v>
      </c>
      <c r="B644" s="15" t="s">
        <v>393</v>
      </c>
      <c r="C644" s="15" t="s">
        <v>203</v>
      </c>
      <c r="D644" s="15" t="s">
        <v>15</v>
      </c>
      <c r="E644" s="15" t="s">
        <v>609</v>
      </c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 t="s">
        <v>171</v>
      </c>
      <c r="U644" s="15"/>
      <c r="V644" s="16"/>
      <c r="W644" s="16"/>
      <c r="X644" s="16"/>
      <c r="Y644" s="16"/>
      <c r="Z644" s="14" t="s">
        <v>170</v>
      </c>
      <c r="AA644" s="23">
        <v>4140</v>
      </c>
      <c r="AB644" s="23"/>
      <c r="AC644" s="23"/>
      <c r="AD644" s="23">
        <v>4140</v>
      </c>
      <c r="AE644" s="6" t="s">
        <v>170</v>
      </c>
      <c r="AF644" s="30">
        <f t="shared" si="19"/>
        <v>100</v>
      </c>
    </row>
    <row r="645" spans="1:32" ht="16.5" customHeight="1" x14ac:dyDescent="0.25">
      <c r="A645" s="11" t="s">
        <v>610</v>
      </c>
      <c r="B645" s="12" t="s">
        <v>393</v>
      </c>
      <c r="C645" s="12" t="s">
        <v>203</v>
      </c>
      <c r="D645" s="12" t="s">
        <v>246</v>
      </c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3"/>
      <c r="W645" s="13"/>
      <c r="X645" s="13"/>
      <c r="Y645" s="13"/>
      <c r="Z645" s="11" t="s">
        <v>610</v>
      </c>
      <c r="AA645" s="22">
        <v>11220101.039999999</v>
      </c>
      <c r="AB645" s="22"/>
      <c r="AC645" s="22"/>
      <c r="AD645" s="22">
        <f>AD646+AD657+AD661+AD665</f>
        <v>10438645.18</v>
      </c>
      <c r="AE645" s="4" t="s">
        <v>610</v>
      </c>
      <c r="AF645" s="28">
        <f t="shared" si="19"/>
        <v>93.035215483228839</v>
      </c>
    </row>
    <row r="646" spans="1:32" ht="82.5" customHeight="1" x14ac:dyDescent="0.25">
      <c r="A646" s="14" t="s">
        <v>574</v>
      </c>
      <c r="B646" s="15" t="s">
        <v>393</v>
      </c>
      <c r="C646" s="15" t="s">
        <v>203</v>
      </c>
      <c r="D646" s="15" t="s">
        <v>246</v>
      </c>
      <c r="E646" s="15" t="s">
        <v>575</v>
      </c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6"/>
      <c r="W646" s="16"/>
      <c r="X646" s="16"/>
      <c r="Y646" s="16"/>
      <c r="Z646" s="14" t="s">
        <v>574</v>
      </c>
      <c r="AA646" s="23">
        <v>4589823.5599999996</v>
      </c>
      <c r="AB646" s="23"/>
      <c r="AC646" s="23"/>
      <c r="AD646" s="23">
        <v>4589823.5599999996</v>
      </c>
      <c r="AE646" s="5" t="s">
        <v>574</v>
      </c>
      <c r="AF646" s="30">
        <f t="shared" si="19"/>
        <v>100</v>
      </c>
    </row>
    <row r="647" spans="1:32" ht="66" customHeight="1" x14ac:dyDescent="0.25">
      <c r="A647" s="14" t="s">
        <v>611</v>
      </c>
      <c r="B647" s="15" t="s">
        <v>393</v>
      </c>
      <c r="C647" s="15" t="s">
        <v>203</v>
      </c>
      <c r="D647" s="15" t="s">
        <v>246</v>
      </c>
      <c r="E647" s="15" t="s">
        <v>612</v>
      </c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6"/>
      <c r="W647" s="16"/>
      <c r="X647" s="16"/>
      <c r="Y647" s="16"/>
      <c r="Z647" s="14" t="s">
        <v>611</v>
      </c>
      <c r="AA647" s="23">
        <v>4589823.5599999996</v>
      </c>
      <c r="AB647" s="23"/>
      <c r="AC647" s="23"/>
      <c r="AD647" s="23">
        <v>4589823.5599999996</v>
      </c>
      <c r="AE647" s="5" t="s">
        <v>611</v>
      </c>
      <c r="AF647" s="30">
        <f t="shared" si="19"/>
        <v>100</v>
      </c>
    </row>
    <row r="648" spans="1:32" ht="49.5" customHeight="1" x14ac:dyDescent="0.25">
      <c r="A648" s="14" t="s">
        <v>613</v>
      </c>
      <c r="B648" s="15" t="s">
        <v>393</v>
      </c>
      <c r="C648" s="15" t="s">
        <v>203</v>
      </c>
      <c r="D648" s="15" t="s">
        <v>246</v>
      </c>
      <c r="E648" s="15" t="s">
        <v>614</v>
      </c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6"/>
      <c r="W648" s="16"/>
      <c r="X648" s="16"/>
      <c r="Y648" s="16"/>
      <c r="Z648" s="14" t="s">
        <v>613</v>
      </c>
      <c r="AA648" s="23">
        <v>1987062.56</v>
      </c>
      <c r="AB648" s="23"/>
      <c r="AC648" s="23"/>
      <c r="AD648" s="23">
        <v>1987062.56</v>
      </c>
      <c r="AE648" s="5" t="s">
        <v>613</v>
      </c>
      <c r="AF648" s="30">
        <f t="shared" si="19"/>
        <v>100</v>
      </c>
    </row>
    <row r="649" spans="1:32" ht="66" customHeight="1" x14ac:dyDescent="0.25">
      <c r="A649" s="14" t="s">
        <v>615</v>
      </c>
      <c r="B649" s="15" t="s">
        <v>393</v>
      </c>
      <c r="C649" s="15" t="s">
        <v>203</v>
      </c>
      <c r="D649" s="15" t="s">
        <v>246</v>
      </c>
      <c r="E649" s="15" t="s">
        <v>616</v>
      </c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6"/>
      <c r="W649" s="16"/>
      <c r="X649" s="16"/>
      <c r="Y649" s="16"/>
      <c r="Z649" s="14" t="s">
        <v>615</v>
      </c>
      <c r="AA649" s="23">
        <v>1987062.56</v>
      </c>
      <c r="AB649" s="23"/>
      <c r="AC649" s="23"/>
      <c r="AD649" s="23">
        <v>1987062.56</v>
      </c>
      <c r="AE649" s="5" t="s">
        <v>615</v>
      </c>
      <c r="AF649" s="30">
        <f t="shared" si="19"/>
        <v>100</v>
      </c>
    </row>
    <row r="650" spans="1:32" ht="16.5" customHeight="1" x14ac:dyDescent="0.25">
      <c r="A650" s="14" t="s">
        <v>36</v>
      </c>
      <c r="B650" s="15" t="s">
        <v>393</v>
      </c>
      <c r="C650" s="15" t="s">
        <v>203</v>
      </c>
      <c r="D650" s="15" t="s">
        <v>246</v>
      </c>
      <c r="E650" s="15" t="s">
        <v>616</v>
      </c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 t="s">
        <v>37</v>
      </c>
      <c r="U650" s="15"/>
      <c r="V650" s="16"/>
      <c r="W650" s="16"/>
      <c r="X650" s="16"/>
      <c r="Y650" s="16"/>
      <c r="Z650" s="14" t="s">
        <v>36</v>
      </c>
      <c r="AA650" s="23">
        <v>1987062.56</v>
      </c>
      <c r="AB650" s="23"/>
      <c r="AC650" s="23"/>
      <c r="AD650" s="23">
        <v>1987062.56</v>
      </c>
      <c r="AE650" s="6" t="s">
        <v>36</v>
      </c>
      <c r="AF650" s="30">
        <f t="shared" si="19"/>
        <v>100</v>
      </c>
    </row>
    <row r="651" spans="1:32" ht="49.5" customHeight="1" x14ac:dyDescent="0.25">
      <c r="A651" s="14" t="s">
        <v>617</v>
      </c>
      <c r="B651" s="15" t="s">
        <v>393</v>
      </c>
      <c r="C651" s="15" t="s">
        <v>203</v>
      </c>
      <c r="D651" s="15" t="s">
        <v>246</v>
      </c>
      <c r="E651" s="15" t="s">
        <v>618</v>
      </c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6"/>
      <c r="W651" s="16"/>
      <c r="X651" s="16"/>
      <c r="Y651" s="16"/>
      <c r="Z651" s="14" t="s">
        <v>617</v>
      </c>
      <c r="AA651" s="23">
        <v>2546104</v>
      </c>
      <c r="AB651" s="23"/>
      <c r="AC651" s="23"/>
      <c r="AD651" s="23">
        <v>2546104</v>
      </c>
      <c r="AE651" s="5" t="s">
        <v>617</v>
      </c>
      <c r="AF651" s="30">
        <f t="shared" si="19"/>
        <v>100</v>
      </c>
    </row>
    <row r="652" spans="1:32" ht="99.2" customHeight="1" x14ac:dyDescent="0.25">
      <c r="A652" s="14" t="s">
        <v>619</v>
      </c>
      <c r="B652" s="15" t="s">
        <v>393</v>
      </c>
      <c r="C652" s="15" t="s">
        <v>203</v>
      </c>
      <c r="D652" s="15" t="s">
        <v>246</v>
      </c>
      <c r="E652" s="15" t="s">
        <v>620</v>
      </c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6"/>
      <c r="W652" s="16"/>
      <c r="X652" s="16"/>
      <c r="Y652" s="16"/>
      <c r="Z652" s="14" t="s">
        <v>619</v>
      </c>
      <c r="AA652" s="23">
        <v>2546104</v>
      </c>
      <c r="AB652" s="23"/>
      <c r="AC652" s="23"/>
      <c r="AD652" s="23">
        <v>2546104</v>
      </c>
      <c r="AE652" s="5" t="s">
        <v>619</v>
      </c>
      <c r="AF652" s="30">
        <f t="shared" si="19"/>
        <v>100</v>
      </c>
    </row>
    <row r="653" spans="1:32" ht="16.5" customHeight="1" x14ac:dyDescent="0.25">
      <c r="A653" s="14" t="s">
        <v>36</v>
      </c>
      <c r="B653" s="15" t="s">
        <v>393</v>
      </c>
      <c r="C653" s="15" t="s">
        <v>203</v>
      </c>
      <c r="D653" s="15" t="s">
        <v>246</v>
      </c>
      <c r="E653" s="15" t="s">
        <v>620</v>
      </c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 t="s">
        <v>37</v>
      </c>
      <c r="U653" s="15"/>
      <c r="V653" s="16"/>
      <c r="W653" s="16"/>
      <c r="X653" s="16"/>
      <c r="Y653" s="16"/>
      <c r="Z653" s="14" t="s">
        <v>36</v>
      </c>
      <c r="AA653" s="23">
        <v>2546104</v>
      </c>
      <c r="AB653" s="23"/>
      <c r="AC653" s="23"/>
      <c r="AD653" s="23">
        <v>2546104</v>
      </c>
      <c r="AE653" s="6" t="s">
        <v>36</v>
      </c>
      <c r="AF653" s="30">
        <f t="shared" si="19"/>
        <v>100</v>
      </c>
    </row>
    <row r="654" spans="1:32" ht="33" customHeight="1" x14ac:dyDescent="0.25">
      <c r="A654" s="14" t="s">
        <v>621</v>
      </c>
      <c r="B654" s="15" t="s">
        <v>393</v>
      </c>
      <c r="C654" s="15" t="s">
        <v>203</v>
      </c>
      <c r="D654" s="15" t="s">
        <v>246</v>
      </c>
      <c r="E654" s="15" t="s">
        <v>622</v>
      </c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6"/>
      <c r="W654" s="16"/>
      <c r="X654" s="16"/>
      <c r="Y654" s="16"/>
      <c r="Z654" s="14" t="s">
        <v>621</v>
      </c>
      <c r="AA654" s="23">
        <v>56657</v>
      </c>
      <c r="AB654" s="23"/>
      <c r="AC654" s="23"/>
      <c r="AD654" s="23">
        <v>56657</v>
      </c>
      <c r="AE654" s="5" t="s">
        <v>621</v>
      </c>
      <c r="AF654" s="30">
        <f t="shared" si="19"/>
        <v>100</v>
      </c>
    </row>
    <row r="655" spans="1:32" ht="49.5" customHeight="1" x14ac:dyDescent="0.25">
      <c r="A655" s="14" t="s">
        <v>623</v>
      </c>
      <c r="B655" s="15" t="s">
        <v>393</v>
      </c>
      <c r="C655" s="15" t="s">
        <v>203</v>
      </c>
      <c r="D655" s="15" t="s">
        <v>246</v>
      </c>
      <c r="E655" s="15" t="s">
        <v>624</v>
      </c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6"/>
      <c r="W655" s="16"/>
      <c r="X655" s="16"/>
      <c r="Y655" s="16"/>
      <c r="Z655" s="14" t="s">
        <v>623</v>
      </c>
      <c r="AA655" s="23">
        <v>56657</v>
      </c>
      <c r="AB655" s="23"/>
      <c r="AC655" s="23"/>
      <c r="AD655" s="23">
        <v>56657</v>
      </c>
      <c r="AE655" s="5" t="s">
        <v>623</v>
      </c>
      <c r="AF655" s="30">
        <f t="shared" si="19"/>
        <v>100</v>
      </c>
    </row>
    <row r="656" spans="1:32" ht="16.5" customHeight="1" x14ac:dyDescent="0.25">
      <c r="A656" s="14" t="s">
        <v>36</v>
      </c>
      <c r="B656" s="15" t="s">
        <v>393</v>
      </c>
      <c r="C656" s="15" t="s">
        <v>203</v>
      </c>
      <c r="D656" s="15" t="s">
        <v>246</v>
      </c>
      <c r="E656" s="15" t="s">
        <v>624</v>
      </c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 t="s">
        <v>37</v>
      </c>
      <c r="U656" s="15"/>
      <c r="V656" s="16"/>
      <c r="W656" s="16"/>
      <c r="X656" s="16"/>
      <c r="Y656" s="16"/>
      <c r="Z656" s="14" t="s">
        <v>36</v>
      </c>
      <c r="AA656" s="23">
        <v>56657</v>
      </c>
      <c r="AB656" s="23"/>
      <c r="AC656" s="23"/>
      <c r="AD656" s="23">
        <v>56657</v>
      </c>
      <c r="AE656" s="6" t="s">
        <v>36</v>
      </c>
      <c r="AF656" s="30">
        <f t="shared" si="19"/>
        <v>100</v>
      </c>
    </row>
    <row r="657" spans="1:32" ht="66" customHeight="1" x14ac:dyDescent="0.25">
      <c r="A657" s="14" t="s">
        <v>625</v>
      </c>
      <c r="B657" s="15" t="s">
        <v>393</v>
      </c>
      <c r="C657" s="15" t="s">
        <v>203</v>
      </c>
      <c r="D657" s="15" t="s">
        <v>246</v>
      </c>
      <c r="E657" s="15" t="s">
        <v>626</v>
      </c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6"/>
      <c r="W657" s="16"/>
      <c r="X657" s="16"/>
      <c r="Y657" s="16"/>
      <c r="Z657" s="14" t="s">
        <v>625</v>
      </c>
      <c r="AA657" s="23">
        <v>481500</v>
      </c>
      <c r="AB657" s="23"/>
      <c r="AC657" s="23"/>
      <c r="AD657" s="23">
        <v>471632.04</v>
      </c>
      <c r="AE657" s="5" t="s">
        <v>625</v>
      </c>
      <c r="AF657" s="30">
        <f t="shared" si="19"/>
        <v>97.950579439252323</v>
      </c>
    </row>
    <row r="658" spans="1:32" ht="66" customHeight="1" x14ac:dyDescent="0.25">
      <c r="A658" s="14" t="s">
        <v>627</v>
      </c>
      <c r="B658" s="15" t="s">
        <v>393</v>
      </c>
      <c r="C658" s="15" t="s">
        <v>203</v>
      </c>
      <c r="D658" s="15" t="s">
        <v>246</v>
      </c>
      <c r="E658" s="15" t="s">
        <v>628</v>
      </c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6"/>
      <c r="W658" s="16"/>
      <c r="X658" s="16"/>
      <c r="Y658" s="16"/>
      <c r="Z658" s="14" t="s">
        <v>627</v>
      </c>
      <c r="AA658" s="23">
        <v>481500</v>
      </c>
      <c r="AB658" s="23"/>
      <c r="AC658" s="23"/>
      <c r="AD658" s="23">
        <v>471632.04</v>
      </c>
      <c r="AE658" s="5" t="s">
        <v>627</v>
      </c>
      <c r="AF658" s="30">
        <f t="shared" si="19"/>
        <v>97.950579439252323</v>
      </c>
    </row>
    <row r="659" spans="1:32" ht="33" customHeight="1" x14ac:dyDescent="0.25">
      <c r="A659" s="14" t="s">
        <v>629</v>
      </c>
      <c r="B659" s="15" t="s">
        <v>393</v>
      </c>
      <c r="C659" s="15" t="s">
        <v>203</v>
      </c>
      <c r="D659" s="15" t="s">
        <v>246</v>
      </c>
      <c r="E659" s="15" t="s">
        <v>630</v>
      </c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6"/>
      <c r="W659" s="16"/>
      <c r="X659" s="16"/>
      <c r="Y659" s="16"/>
      <c r="Z659" s="14" t="s">
        <v>629</v>
      </c>
      <c r="AA659" s="23">
        <v>481500</v>
      </c>
      <c r="AB659" s="23"/>
      <c r="AC659" s="23"/>
      <c r="AD659" s="23">
        <v>471632.04</v>
      </c>
      <c r="AE659" s="5" t="s">
        <v>629</v>
      </c>
      <c r="AF659" s="30">
        <f t="shared" si="19"/>
        <v>97.950579439252323</v>
      </c>
    </row>
    <row r="660" spans="1:32" ht="16.5" customHeight="1" x14ac:dyDescent="0.25">
      <c r="A660" s="14" t="s">
        <v>36</v>
      </c>
      <c r="B660" s="15" t="s">
        <v>393</v>
      </c>
      <c r="C660" s="15" t="s">
        <v>203</v>
      </c>
      <c r="D660" s="15" t="s">
        <v>246</v>
      </c>
      <c r="E660" s="15" t="s">
        <v>630</v>
      </c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 t="s">
        <v>37</v>
      </c>
      <c r="U660" s="15"/>
      <c r="V660" s="16"/>
      <c r="W660" s="16"/>
      <c r="X660" s="16"/>
      <c r="Y660" s="16"/>
      <c r="Z660" s="14" t="s">
        <v>36</v>
      </c>
      <c r="AA660" s="23">
        <v>481500</v>
      </c>
      <c r="AB660" s="23"/>
      <c r="AC660" s="23"/>
      <c r="AD660" s="23">
        <v>471632.04</v>
      </c>
      <c r="AE660" s="6" t="s">
        <v>36</v>
      </c>
      <c r="AF660" s="30">
        <f t="shared" si="19"/>
        <v>97.950579439252323</v>
      </c>
    </row>
    <row r="661" spans="1:32" ht="66" customHeight="1" x14ac:dyDescent="0.25">
      <c r="A661" s="14" t="s">
        <v>425</v>
      </c>
      <c r="B661" s="15" t="s">
        <v>393</v>
      </c>
      <c r="C661" s="15" t="s">
        <v>203</v>
      </c>
      <c r="D661" s="15" t="s">
        <v>246</v>
      </c>
      <c r="E661" s="15" t="s">
        <v>426</v>
      </c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6"/>
      <c r="W661" s="16"/>
      <c r="X661" s="16"/>
      <c r="Y661" s="16"/>
      <c r="Z661" s="14" t="s">
        <v>425</v>
      </c>
      <c r="AA661" s="23">
        <v>8116.67</v>
      </c>
      <c r="AB661" s="23"/>
      <c r="AC661" s="23"/>
      <c r="AD661" s="23">
        <v>2492.27</v>
      </c>
      <c r="AE661" s="5" t="s">
        <v>425</v>
      </c>
      <c r="AF661" s="30">
        <f t="shared" si="19"/>
        <v>30.70557260551433</v>
      </c>
    </row>
    <row r="662" spans="1:32" ht="33" customHeight="1" x14ac:dyDescent="0.25">
      <c r="A662" s="14" t="s">
        <v>434</v>
      </c>
      <c r="B662" s="15" t="s">
        <v>393</v>
      </c>
      <c r="C662" s="15" t="s">
        <v>203</v>
      </c>
      <c r="D662" s="15" t="s">
        <v>246</v>
      </c>
      <c r="E662" s="15" t="s">
        <v>435</v>
      </c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6"/>
      <c r="W662" s="16"/>
      <c r="X662" s="16"/>
      <c r="Y662" s="16"/>
      <c r="Z662" s="14" t="s">
        <v>434</v>
      </c>
      <c r="AA662" s="23">
        <v>8116.67</v>
      </c>
      <c r="AB662" s="23"/>
      <c r="AC662" s="23"/>
      <c r="AD662" s="23">
        <v>2492.27</v>
      </c>
      <c r="AE662" s="5" t="s">
        <v>434</v>
      </c>
      <c r="AF662" s="30">
        <f t="shared" si="19"/>
        <v>30.70557260551433</v>
      </c>
    </row>
    <row r="663" spans="1:32" ht="82.5" customHeight="1" x14ac:dyDescent="0.25">
      <c r="A663" s="14" t="s">
        <v>429</v>
      </c>
      <c r="B663" s="15" t="s">
        <v>393</v>
      </c>
      <c r="C663" s="15" t="s">
        <v>203</v>
      </c>
      <c r="D663" s="15" t="s">
        <v>246</v>
      </c>
      <c r="E663" s="15" t="s">
        <v>436</v>
      </c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6"/>
      <c r="W663" s="16"/>
      <c r="X663" s="16"/>
      <c r="Y663" s="16"/>
      <c r="Z663" s="14" t="s">
        <v>429</v>
      </c>
      <c r="AA663" s="23">
        <v>8116.67</v>
      </c>
      <c r="AB663" s="23"/>
      <c r="AC663" s="23"/>
      <c r="AD663" s="23">
        <v>2492.27</v>
      </c>
      <c r="AE663" s="5" t="s">
        <v>429</v>
      </c>
      <c r="AF663" s="30">
        <f t="shared" si="19"/>
        <v>30.70557260551433</v>
      </c>
    </row>
    <row r="664" spans="1:32" ht="49.5" customHeight="1" x14ac:dyDescent="0.25">
      <c r="A664" s="14" t="s">
        <v>28</v>
      </c>
      <c r="B664" s="15" t="s">
        <v>393</v>
      </c>
      <c r="C664" s="15" t="s">
        <v>203</v>
      </c>
      <c r="D664" s="15" t="s">
        <v>246</v>
      </c>
      <c r="E664" s="15" t="s">
        <v>436</v>
      </c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 t="s">
        <v>29</v>
      </c>
      <c r="U664" s="15"/>
      <c r="V664" s="16"/>
      <c r="W664" s="16"/>
      <c r="X664" s="16"/>
      <c r="Y664" s="16"/>
      <c r="Z664" s="14" t="s">
        <v>28</v>
      </c>
      <c r="AA664" s="23">
        <v>8116.67</v>
      </c>
      <c r="AB664" s="23"/>
      <c r="AC664" s="23"/>
      <c r="AD664" s="23">
        <v>2492.27</v>
      </c>
      <c r="AE664" s="6" t="s">
        <v>28</v>
      </c>
      <c r="AF664" s="30">
        <f t="shared" si="19"/>
        <v>30.70557260551433</v>
      </c>
    </row>
    <row r="665" spans="1:32" ht="66" customHeight="1" x14ac:dyDescent="0.25">
      <c r="A665" s="14" t="s">
        <v>631</v>
      </c>
      <c r="B665" s="15" t="s">
        <v>393</v>
      </c>
      <c r="C665" s="15" t="s">
        <v>203</v>
      </c>
      <c r="D665" s="15" t="s">
        <v>246</v>
      </c>
      <c r="E665" s="15" t="s">
        <v>632</v>
      </c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6"/>
      <c r="W665" s="16"/>
      <c r="X665" s="16"/>
      <c r="Y665" s="16"/>
      <c r="Z665" s="14" t="s">
        <v>631</v>
      </c>
      <c r="AA665" s="23">
        <v>6140660.8099999996</v>
      </c>
      <c r="AB665" s="23"/>
      <c r="AC665" s="23"/>
      <c r="AD665" s="23">
        <f>AD666</f>
        <v>5374697.3100000005</v>
      </c>
      <c r="AE665" s="5" t="s">
        <v>631</v>
      </c>
      <c r="AF665" s="30">
        <f t="shared" si="19"/>
        <v>87.52636688949444</v>
      </c>
    </row>
    <row r="666" spans="1:32" ht="66" customHeight="1" x14ac:dyDescent="0.25">
      <c r="A666" s="14" t="s">
        <v>633</v>
      </c>
      <c r="B666" s="15" t="s">
        <v>393</v>
      </c>
      <c r="C666" s="15" t="s">
        <v>203</v>
      </c>
      <c r="D666" s="15" t="s">
        <v>246</v>
      </c>
      <c r="E666" s="15" t="s">
        <v>634</v>
      </c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6"/>
      <c r="W666" s="16"/>
      <c r="X666" s="16"/>
      <c r="Y666" s="16"/>
      <c r="Z666" s="14" t="s">
        <v>633</v>
      </c>
      <c r="AA666" s="23">
        <v>6140660.8099999996</v>
      </c>
      <c r="AB666" s="23"/>
      <c r="AC666" s="23"/>
      <c r="AD666" s="23">
        <f>AD668+AD669</f>
        <v>5374697.3100000005</v>
      </c>
      <c r="AE666" s="5" t="s">
        <v>633</v>
      </c>
      <c r="AF666" s="30">
        <f t="shared" si="19"/>
        <v>87.52636688949444</v>
      </c>
    </row>
    <row r="667" spans="1:32" ht="66" customHeight="1" x14ac:dyDescent="0.25">
      <c r="A667" s="14" t="s">
        <v>239</v>
      </c>
      <c r="B667" s="15" t="s">
        <v>393</v>
      </c>
      <c r="C667" s="15" t="s">
        <v>203</v>
      </c>
      <c r="D667" s="15" t="s">
        <v>246</v>
      </c>
      <c r="E667" s="15" t="s">
        <v>635</v>
      </c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6"/>
      <c r="W667" s="16"/>
      <c r="X667" s="16"/>
      <c r="Y667" s="16"/>
      <c r="Z667" s="14" t="s">
        <v>239</v>
      </c>
      <c r="AA667" s="23">
        <v>1198960.81</v>
      </c>
      <c r="AB667" s="23"/>
      <c r="AC667" s="23"/>
      <c r="AD667" s="23">
        <v>1198960.81</v>
      </c>
      <c r="AE667" s="5" t="s">
        <v>239</v>
      </c>
      <c r="AF667" s="30">
        <f t="shared" si="19"/>
        <v>100</v>
      </c>
    </row>
    <row r="668" spans="1:32" ht="49.5" customHeight="1" x14ac:dyDescent="0.25">
      <c r="A668" s="14" t="s">
        <v>170</v>
      </c>
      <c r="B668" s="15" t="s">
        <v>393</v>
      </c>
      <c r="C668" s="15" t="s">
        <v>203</v>
      </c>
      <c r="D668" s="15" t="s">
        <v>246</v>
      </c>
      <c r="E668" s="15" t="s">
        <v>635</v>
      </c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 t="s">
        <v>171</v>
      </c>
      <c r="U668" s="15"/>
      <c r="V668" s="16"/>
      <c r="W668" s="16"/>
      <c r="X668" s="16"/>
      <c r="Y668" s="16"/>
      <c r="Z668" s="14" t="s">
        <v>170</v>
      </c>
      <c r="AA668" s="23">
        <v>1198960.81</v>
      </c>
      <c r="AB668" s="23"/>
      <c r="AC668" s="23"/>
      <c r="AD668" s="23">
        <v>1198960.81</v>
      </c>
      <c r="AE668" s="6" t="s">
        <v>170</v>
      </c>
      <c r="AF668" s="30">
        <f t="shared" si="19"/>
        <v>100</v>
      </c>
    </row>
    <row r="669" spans="1:32" ht="66" customHeight="1" x14ac:dyDescent="0.25">
      <c r="A669" s="14" t="s">
        <v>636</v>
      </c>
      <c r="B669" s="15" t="s">
        <v>393</v>
      </c>
      <c r="C669" s="15" t="s">
        <v>203</v>
      </c>
      <c r="D669" s="15" t="s">
        <v>246</v>
      </c>
      <c r="E669" s="15" t="s">
        <v>637</v>
      </c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6"/>
      <c r="W669" s="16"/>
      <c r="X669" s="16"/>
      <c r="Y669" s="16"/>
      <c r="Z669" s="14" t="s">
        <v>636</v>
      </c>
      <c r="AA669" s="23">
        <v>4941700</v>
      </c>
      <c r="AB669" s="23"/>
      <c r="AC669" s="23"/>
      <c r="AD669" s="27">
        <v>4175736.5</v>
      </c>
      <c r="AE669" s="5" t="s">
        <v>636</v>
      </c>
      <c r="AF669" s="30">
        <f t="shared" si="19"/>
        <v>84.5</v>
      </c>
    </row>
    <row r="670" spans="1:32" ht="49.5" customHeight="1" x14ac:dyDescent="0.25">
      <c r="A670" s="14" t="s">
        <v>170</v>
      </c>
      <c r="B670" s="15" t="s">
        <v>393</v>
      </c>
      <c r="C670" s="15" t="s">
        <v>203</v>
      </c>
      <c r="D670" s="15" t="s">
        <v>246</v>
      </c>
      <c r="E670" s="15" t="s">
        <v>637</v>
      </c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 t="s">
        <v>171</v>
      </c>
      <c r="U670" s="15"/>
      <c r="V670" s="16"/>
      <c r="W670" s="16"/>
      <c r="X670" s="16"/>
      <c r="Y670" s="16"/>
      <c r="Z670" s="14" t="s">
        <v>170</v>
      </c>
      <c r="AA670" s="23">
        <v>4941700</v>
      </c>
      <c r="AB670" s="23"/>
      <c r="AC670" s="23"/>
      <c r="AD670" s="27">
        <v>4175736.5</v>
      </c>
      <c r="AE670" s="6" t="s">
        <v>170</v>
      </c>
      <c r="AF670" s="30">
        <f t="shared" si="19"/>
        <v>84.5</v>
      </c>
    </row>
    <row r="671" spans="1:32" ht="21" customHeight="1" x14ac:dyDescent="0.25">
      <c r="A671" s="24" t="s">
        <v>792</v>
      </c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6"/>
      <c r="W671" s="26"/>
      <c r="X671" s="26"/>
      <c r="Y671" s="26"/>
      <c r="Z671" s="25"/>
      <c r="AA671" s="27"/>
      <c r="AB671" s="27"/>
      <c r="AC671" s="27"/>
      <c r="AD671" s="27"/>
      <c r="AE671" s="6"/>
      <c r="AF671" s="30"/>
    </row>
    <row r="672" spans="1:32" ht="84" customHeight="1" x14ac:dyDescent="0.25">
      <c r="A672" s="25" t="s">
        <v>794</v>
      </c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6"/>
      <c r="W672" s="26"/>
      <c r="X672" s="26"/>
      <c r="Y672" s="26"/>
      <c r="Z672" s="25"/>
      <c r="AA672" s="27">
        <v>4941700</v>
      </c>
      <c r="AB672" s="27">
        <v>0</v>
      </c>
      <c r="AC672" s="27">
        <v>0</v>
      </c>
      <c r="AD672" s="27">
        <v>4175736.5</v>
      </c>
      <c r="AE672" s="6"/>
      <c r="AF672" s="30">
        <f t="shared" ref="AF672:AF735" si="20">AD672/AA672*100</f>
        <v>84.5</v>
      </c>
    </row>
    <row r="673" spans="1:32" ht="16.5" customHeight="1" x14ac:dyDescent="0.25">
      <c r="A673" s="11" t="s">
        <v>204</v>
      </c>
      <c r="B673" s="12" t="s">
        <v>393</v>
      </c>
      <c r="C673" s="12" t="s">
        <v>203</v>
      </c>
      <c r="D673" s="12" t="s">
        <v>76</v>
      </c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3"/>
      <c r="W673" s="13"/>
      <c r="X673" s="13"/>
      <c r="Y673" s="13"/>
      <c r="Z673" s="11" t="s">
        <v>204</v>
      </c>
      <c r="AA673" s="22">
        <f>AA674+AA716+AA721</f>
        <v>39414089.18</v>
      </c>
      <c r="AB673" s="22">
        <f t="shared" ref="AB673:AC673" si="21">AB674+AB716+AB721</f>
        <v>0</v>
      </c>
      <c r="AC673" s="22">
        <f t="shared" si="21"/>
        <v>0</v>
      </c>
      <c r="AD673" s="22">
        <f>AD674+AD716+AD721</f>
        <v>39339522.18</v>
      </c>
      <c r="AE673" s="4" t="s">
        <v>204</v>
      </c>
      <c r="AF673" s="28">
        <f t="shared" si="20"/>
        <v>99.810811307450336</v>
      </c>
    </row>
    <row r="674" spans="1:32" ht="82.5" customHeight="1" x14ac:dyDescent="0.25">
      <c r="A674" s="14" t="s">
        <v>574</v>
      </c>
      <c r="B674" s="15" t="s">
        <v>393</v>
      </c>
      <c r="C674" s="15" t="s">
        <v>203</v>
      </c>
      <c r="D674" s="15" t="s">
        <v>76</v>
      </c>
      <c r="E674" s="15" t="s">
        <v>575</v>
      </c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6"/>
      <c r="W674" s="16"/>
      <c r="X674" s="16"/>
      <c r="Y674" s="16"/>
      <c r="Z674" s="14" t="s">
        <v>574</v>
      </c>
      <c r="AA674" s="23">
        <f>AA675+AA687</f>
        <v>22820165.18</v>
      </c>
      <c r="AB674" s="23">
        <f t="shared" ref="AB674:AC674" si="22">AB675+AB687</f>
        <v>0</v>
      </c>
      <c r="AC674" s="23">
        <f t="shared" si="22"/>
        <v>0</v>
      </c>
      <c r="AD674" s="23">
        <f>AD675+AD687</f>
        <v>22745598.18</v>
      </c>
      <c r="AE674" s="5" t="s">
        <v>574</v>
      </c>
      <c r="AF674" s="30">
        <f t="shared" si="20"/>
        <v>99.673240752589507</v>
      </c>
    </row>
    <row r="675" spans="1:32" ht="66" customHeight="1" x14ac:dyDescent="0.25">
      <c r="A675" s="14" t="s">
        <v>638</v>
      </c>
      <c r="B675" s="15" t="s">
        <v>393</v>
      </c>
      <c r="C675" s="15" t="s">
        <v>203</v>
      </c>
      <c r="D675" s="15" t="s">
        <v>76</v>
      </c>
      <c r="E675" s="15" t="s">
        <v>639</v>
      </c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6"/>
      <c r="W675" s="16"/>
      <c r="X675" s="16"/>
      <c r="Y675" s="16"/>
      <c r="Z675" s="14" t="s">
        <v>638</v>
      </c>
      <c r="AA675" s="23">
        <v>1204493.6299999999</v>
      </c>
      <c r="AB675" s="23"/>
      <c r="AC675" s="23"/>
      <c r="AD675" s="23">
        <f>AD676+AD679+AD684</f>
        <v>1199926.6299999999</v>
      </c>
      <c r="AE675" s="5" t="s">
        <v>638</v>
      </c>
      <c r="AF675" s="30">
        <f t="shared" si="20"/>
        <v>99.620836517001749</v>
      </c>
    </row>
    <row r="676" spans="1:32" ht="33" customHeight="1" x14ac:dyDescent="0.25">
      <c r="A676" s="14" t="s">
        <v>640</v>
      </c>
      <c r="B676" s="15" t="s">
        <v>393</v>
      </c>
      <c r="C676" s="15" t="s">
        <v>203</v>
      </c>
      <c r="D676" s="15" t="s">
        <v>76</v>
      </c>
      <c r="E676" s="15" t="s">
        <v>641</v>
      </c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6"/>
      <c r="W676" s="16"/>
      <c r="X676" s="16"/>
      <c r="Y676" s="16"/>
      <c r="Z676" s="14" t="s">
        <v>640</v>
      </c>
      <c r="AA676" s="23">
        <v>233700</v>
      </c>
      <c r="AB676" s="23"/>
      <c r="AC676" s="23"/>
      <c r="AD676" s="23">
        <v>233700</v>
      </c>
      <c r="AE676" s="5" t="s">
        <v>640</v>
      </c>
      <c r="AF676" s="30">
        <f t="shared" si="20"/>
        <v>100</v>
      </c>
    </row>
    <row r="677" spans="1:32" ht="49.5" customHeight="1" x14ac:dyDescent="0.25">
      <c r="A677" s="14" t="s">
        <v>642</v>
      </c>
      <c r="B677" s="15" t="s">
        <v>393</v>
      </c>
      <c r="C677" s="15" t="s">
        <v>203</v>
      </c>
      <c r="D677" s="15" t="s">
        <v>76</v>
      </c>
      <c r="E677" s="15" t="s">
        <v>643</v>
      </c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6"/>
      <c r="W677" s="16"/>
      <c r="X677" s="16"/>
      <c r="Y677" s="16"/>
      <c r="Z677" s="14" t="s">
        <v>642</v>
      </c>
      <c r="AA677" s="23">
        <v>233700</v>
      </c>
      <c r="AB677" s="23"/>
      <c r="AC677" s="23"/>
      <c r="AD677" s="23">
        <v>233700</v>
      </c>
      <c r="AE677" s="5" t="s">
        <v>642</v>
      </c>
      <c r="AF677" s="30">
        <f t="shared" si="20"/>
        <v>100</v>
      </c>
    </row>
    <row r="678" spans="1:32" ht="16.5" customHeight="1" x14ac:dyDescent="0.25">
      <c r="A678" s="14" t="s">
        <v>36</v>
      </c>
      <c r="B678" s="15" t="s">
        <v>393</v>
      </c>
      <c r="C678" s="15" t="s">
        <v>203</v>
      </c>
      <c r="D678" s="15" t="s">
        <v>76</v>
      </c>
      <c r="E678" s="15" t="s">
        <v>643</v>
      </c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 t="s">
        <v>37</v>
      </c>
      <c r="U678" s="15"/>
      <c r="V678" s="16"/>
      <c r="W678" s="16"/>
      <c r="X678" s="16"/>
      <c r="Y678" s="16"/>
      <c r="Z678" s="14" t="s">
        <v>36</v>
      </c>
      <c r="AA678" s="23">
        <v>233700</v>
      </c>
      <c r="AB678" s="23"/>
      <c r="AC678" s="23"/>
      <c r="AD678" s="23">
        <v>233700</v>
      </c>
      <c r="AE678" s="6" t="s">
        <v>36</v>
      </c>
      <c r="AF678" s="30">
        <f t="shared" si="20"/>
        <v>100</v>
      </c>
    </row>
    <row r="679" spans="1:32" ht="16.5" customHeight="1" x14ac:dyDescent="0.25">
      <c r="A679" s="14" t="s">
        <v>644</v>
      </c>
      <c r="B679" s="15" t="s">
        <v>393</v>
      </c>
      <c r="C679" s="15" t="s">
        <v>203</v>
      </c>
      <c r="D679" s="15" t="s">
        <v>76</v>
      </c>
      <c r="E679" s="15" t="s">
        <v>645</v>
      </c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6"/>
      <c r="W679" s="16"/>
      <c r="X679" s="16"/>
      <c r="Y679" s="16"/>
      <c r="Z679" s="14" t="s">
        <v>644</v>
      </c>
      <c r="AA679" s="23">
        <v>958226.63</v>
      </c>
      <c r="AB679" s="23"/>
      <c r="AC679" s="23"/>
      <c r="AD679" s="23">
        <f>AD680+AD682</f>
        <v>958226.63</v>
      </c>
      <c r="AE679" s="5" t="s">
        <v>644</v>
      </c>
      <c r="AF679" s="30">
        <f t="shared" si="20"/>
        <v>100</v>
      </c>
    </row>
    <row r="680" spans="1:32" ht="49.5" customHeight="1" x14ac:dyDescent="0.25">
      <c r="A680" s="14" t="s">
        <v>646</v>
      </c>
      <c r="B680" s="15" t="s">
        <v>393</v>
      </c>
      <c r="C680" s="15" t="s">
        <v>203</v>
      </c>
      <c r="D680" s="15" t="s">
        <v>76</v>
      </c>
      <c r="E680" s="15" t="s">
        <v>647</v>
      </c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6"/>
      <c r="W680" s="16"/>
      <c r="X680" s="16"/>
      <c r="Y680" s="16"/>
      <c r="Z680" s="14" t="s">
        <v>646</v>
      </c>
      <c r="AA680" s="23">
        <v>458226.63</v>
      </c>
      <c r="AB680" s="23"/>
      <c r="AC680" s="23"/>
      <c r="AD680" s="23">
        <v>458226.63</v>
      </c>
      <c r="AE680" s="5" t="s">
        <v>646</v>
      </c>
      <c r="AF680" s="30">
        <f t="shared" si="20"/>
        <v>100</v>
      </c>
    </row>
    <row r="681" spans="1:32" ht="49.5" customHeight="1" x14ac:dyDescent="0.25">
      <c r="A681" s="14" t="s">
        <v>28</v>
      </c>
      <c r="B681" s="15" t="s">
        <v>393</v>
      </c>
      <c r="C681" s="15" t="s">
        <v>203</v>
      </c>
      <c r="D681" s="15" t="s">
        <v>76</v>
      </c>
      <c r="E681" s="15" t="s">
        <v>647</v>
      </c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 t="s">
        <v>29</v>
      </c>
      <c r="U681" s="15"/>
      <c r="V681" s="16"/>
      <c r="W681" s="16"/>
      <c r="X681" s="16"/>
      <c r="Y681" s="16"/>
      <c r="Z681" s="14" t="s">
        <v>28</v>
      </c>
      <c r="AA681" s="23">
        <v>458226.63</v>
      </c>
      <c r="AB681" s="23"/>
      <c r="AC681" s="23"/>
      <c r="AD681" s="23">
        <v>458226.63</v>
      </c>
      <c r="AE681" s="6" t="s">
        <v>28</v>
      </c>
      <c r="AF681" s="30">
        <f t="shared" si="20"/>
        <v>100</v>
      </c>
    </row>
    <row r="682" spans="1:32" ht="82.5" customHeight="1" x14ac:dyDescent="0.25">
      <c r="A682" s="14" t="s">
        <v>648</v>
      </c>
      <c r="B682" s="15" t="s">
        <v>393</v>
      </c>
      <c r="C682" s="15" t="s">
        <v>203</v>
      </c>
      <c r="D682" s="15" t="s">
        <v>76</v>
      </c>
      <c r="E682" s="15" t="s">
        <v>649</v>
      </c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6"/>
      <c r="W682" s="16"/>
      <c r="X682" s="16"/>
      <c r="Y682" s="16"/>
      <c r="Z682" s="14" t="s">
        <v>648</v>
      </c>
      <c r="AA682" s="23">
        <v>500000</v>
      </c>
      <c r="AB682" s="23"/>
      <c r="AC682" s="23"/>
      <c r="AD682" s="23">
        <v>500000</v>
      </c>
      <c r="AE682" s="5" t="s">
        <v>648</v>
      </c>
      <c r="AF682" s="30">
        <f t="shared" si="20"/>
        <v>100</v>
      </c>
    </row>
    <row r="683" spans="1:32" ht="49.5" customHeight="1" x14ac:dyDescent="0.25">
      <c r="A683" s="14" t="s">
        <v>28</v>
      </c>
      <c r="B683" s="15" t="s">
        <v>393</v>
      </c>
      <c r="C683" s="15" t="s">
        <v>203</v>
      </c>
      <c r="D683" s="15" t="s">
        <v>76</v>
      </c>
      <c r="E683" s="15" t="s">
        <v>649</v>
      </c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 t="s">
        <v>29</v>
      </c>
      <c r="U683" s="15"/>
      <c r="V683" s="16"/>
      <c r="W683" s="16"/>
      <c r="X683" s="16"/>
      <c r="Y683" s="16"/>
      <c r="Z683" s="14" t="s">
        <v>28</v>
      </c>
      <c r="AA683" s="23">
        <v>500000</v>
      </c>
      <c r="AB683" s="23"/>
      <c r="AC683" s="23"/>
      <c r="AD683" s="23">
        <v>500000</v>
      </c>
      <c r="AE683" s="6" t="s">
        <v>28</v>
      </c>
      <c r="AF683" s="30">
        <f t="shared" si="20"/>
        <v>100</v>
      </c>
    </row>
    <row r="684" spans="1:32" ht="49.5" customHeight="1" x14ac:dyDescent="0.25">
      <c r="A684" s="14" t="s">
        <v>650</v>
      </c>
      <c r="B684" s="15" t="s">
        <v>393</v>
      </c>
      <c r="C684" s="15" t="s">
        <v>203</v>
      </c>
      <c r="D684" s="15" t="s">
        <v>76</v>
      </c>
      <c r="E684" s="15" t="s">
        <v>651</v>
      </c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6"/>
      <c r="W684" s="16"/>
      <c r="X684" s="16"/>
      <c r="Y684" s="16"/>
      <c r="Z684" s="14" t="s">
        <v>650</v>
      </c>
      <c r="AA684" s="23">
        <v>12567</v>
      </c>
      <c r="AB684" s="23"/>
      <c r="AC684" s="23"/>
      <c r="AD684" s="23">
        <v>8000</v>
      </c>
      <c r="AE684" s="5" t="s">
        <v>650</v>
      </c>
      <c r="AF684" s="30">
        <f t="shared" si="20"/>
        <v>63.658788891541342</v>
      </c>
    </row>
    <row r="685" spans="1:32" ht="66" customHeight="1" x14ac:dyDescent="0.25">
      <c r="A685" s="14" t="s">
        <v>652</v>
      </c>
      <c r="B685" s="15" t="s">
        <v>393</v>
      </c>
      <c r="C685" s="15" t="s">
        <v>203</v>
      </c>
      <c r="D685" s="15" t="s">
        <v>76</v>
      </c>
      <c r="E685" s="15" t="s">
        <v>653</v>
      </c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6"/>
      <c r="W685" s="16"/>
      <c r="X685" s="16"/>
      <c r="Y685" s="16"/>
      <c r="Z685" s="14" t="s">
        <v>652</v>
      </c>
      <c r="AA685" s="23">
        <v>12567</v>
      </c>
      <c r="AB685" s="23"/>
      <c r="AC685" s="23"/>
      <c r="AD685" s="23">
        <v>8000</v>
      </c>
      <c r="AE685" s="5" t="s">
        <v>652</v>
      </c>
      <c r="AF685" s="30">
        <f t="shared" si="20"/>
        <v>63.658788891541342</v>
      </c>
    </row>
    <row r="686" spans="1:32" ht="49.5" customHeight="1" x14ac:dyDescent="0.25">
      <c r="A686" s="14" t="s">
        <v>28</v>
      </c>
      <c r="B686" s="15" t="s">
        <v>393</v>
      </c>
      <c r="C686" s="15" t="s">
        <v>203</v>
      </c>
      <c r="D686" s="15" t="s">
        <v>76</v>
      </c>
      <c r="E686" s="15" t="s">
        <v>653</v>
      </c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 t="s">
        <v>29</v>
      </c>
      <c r="U686" s="15"/>
      <c r="V686" s="16"/>
      <c r="W686" s="16"/>
      <c r="X686" s="16"/>
      <c r="Y686" s="16"/>
      <c r="Z686" s="14" t="s">
        <v>28</v>
      </c>
      <c r="AA686" s="23">
        <v>12567</v>
      </c>
      <c r="AB686" s="23"/>
      <c r="AC686" s="23"/>
      <c r="AD686" s="23">
        <v>8000</v>
      </c>
      <c r="AE686" s="6" t="s">
        <v>28</v>
      </c>
      <c r="AF686" s="30">
        <f t="shared" si="20"/>
        <v>63.658788891541342</v>
      </c>
    </row>
    <row r="687" spans="1:32" ht="66" customHeight="1" x14ac:dyDescent="0.25">
      <c r="A687" s="14" t="s">
        <v>654</v>
      </c>
      <c r="B687" s="15" t="s">
        <v>393</v>
      </c>
      <c r="C687" s="15" t="s">
        <v>203</v>
      </c>
      <c r="D687" s="15" t="s">
        <v>76</v>
      </c>
      <c r="E687" s="15" t="s">
        <v>655</v>
      </c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6"/>
      <c r="W687" s="16"/>
      <c r="X687" s="16"/>
      <c r="Y687" s="16"/>
      <c r="Z687" s="14" t="s">
        <v>654</v>
      </c>
      <c r="AA687" s="23">
        <f>AA688+AA691+AA694+AA697+AA700+AA713</f>
        <v>21615671.550000001</v>
      </c>
      <c r="AB687" s="23">
        <f t="shared" ref="AB687:AC687" si="23">AB688+AB691+AB694+AB697+AB700+AB713</f>
        <v>0</v>
      </c>
      <c r="AC687" s="23">
        <f t="shared" si="23"/>
        <v>0</v>
      </c>
      <c r="AD687" s="23">
        <f>AD688+AD691+AD694+AD697+AD713+AD700</f>
        <v>21545671.550000001</v>
      </c>
      <c r="AE687" s="5" t="s">
        <v>654</v>
      </c>
      <c r="AF687" s="30">
        <f t="shared" si="20"/>
        <v>99.67616088245012</v>
      </c>
    </row>
    <row r="688" spans="1:32" ht="33" customHeight="1" x14ac:dyDescent="0.25">
      <c r="A688" s="14" t="s">
        <v>656</v>
      </c>
      <c r="B688" s="15" t="s">
        <v>393</v>
      </c>
      <c r="C688" s="15" t="s">
        <v>203</v>
      </c>
      <c r="D688" s="15" t="s">
        <v>76</v>
      </c>
      <c r="E688" s="15" t="s">
        <v>657</v>
      </c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6"/>
      <c r="W688" s="16"/>
      <c r="X688" s="16"/>
      <c r="Y688" s="16"/>
      <c r="Z688" s="14" t="s">
        <v>656</v>
      </c>
      <c r="AA688" s="23">
        <v>8996300</v>
      </c>
      <c r="AB688" s="23"/>
      <c r="AC688" s="23"/>
      <c r="AD688" s="23">
        <v>8996300</v>
      </c>
      <c r="AE688" s="5" t="s">
        <v>656</v>
      </c>
      <c r="AF688" s="30">
        <f t="shared" si="20"/>
        <v>100</v>
      </c>
    </row>
    <row r="689" spans="1:32" ht="33" customHeight="1" x14ac:dyDescent="0.25">
      <c r="A689" s="14" t="s">
        <v>658</v>
      </c>
      <c r="B689" s="15" t="s">
        <v>393</v>
      </c>
      <c r="C689" s="15" t="s">
        <v>203</v>
      </c>
      <c r="D689" s="15" t="s">
        <v>76</v>
      </c>
      <c r="E689" s="15" t="s">
        <v>659</v>
      </c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6"/>
      <c r="W689" s="16"/>
      <c r="X689" s="16"/>
      <c r="Y689" s="16"/>
      <c r="Z689" s="14" t="s">
        <v>658</v>
      </c>
      <c r="AA689" s="23">
        <v>8996300</v>
      </c>
      <c r="AB689" s="23"/>
      <c r="AC689" s="23"/>
      <c r="AD689" s="23">
        <v>8996300</v>
      </c>
      <c r="AE689" s="5" t="s">
        <v>658</v>
      </c>
      <c r="AF689" s="30">
        <f t="shared" si="20"/>
        <v>100</v>
      </c>
    </row>
    <row r="690" spans="1:32" ht="16.5" customHeight="1" x14ac:dyDescent="0.25">
      <c r="A690" s="14" t="s">
        <v>36</v>
      </c>
      <c r="B690" s="15" t="s">
        <v>393</v>
      </c>
      <c r="C690" s="15" t="s">
        <v>203</v>
      </c>
      <c r="D690" s="15" t="s">
        <v>76</v>
      </c>
      <c r="E690" s="15" t="s">
        <v>659</v>
      </c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 t="s">
        <v>37</v>
      </c>
      <c r="U690" s="15"/>
      <c r="V690" s="16"/>
      <c r="W690" s="16"/>
      <c r="X690" s="16"/>
      <c r="Y690" s="16"/>
      <c r="Z690" s="14" t="s">
        <v>36</v>
      </c>
      <c r="AA690" s="23">
        <v>8996300</v>
      </c>
      <c r="AB690" s="23"/>
      <c r="AC690" s="23"/>
      <c r="AD690" s="23">
        <v>8996300</v>
      </c>
      <c r="AE690" s="6" t="s">
        <v>36</v>
      </c>
      <c r="AF690" s="30">
        <f t="shared" si="20"/>
        <v>100</v>
      </c>
    </row>
    <row r="691" spans="1:32" ht="49.5" customHeight="1" x14ac:dyDescent="0.25">
      <c r="A691" s="14" t="s">
        <v>660</v>
      </c>
      <c r="B691" s="15" t="s">
        <v>393</v>
      </c>
      <c r="C691" s="15" t="s">
        <v>203</v>
      </c>
      <c r="D691" s="15" t="s">
        <v>76</v>
      </c>
      <c r="E691" s="15" t="s">
        <v>661</v>
      </c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6"/>
      <c r="W691" s="16"/>
      <c r="X691" s="16"/>
      <c r="Y691" s="16"/>
      <c r="Z691" s="14" t="s">
        <v>660</v>
      </c>
      <c r="AA691" s="23">
        <f>AA692</f>
        <v>6320448.5499999998</v>
      </c>
      <c r="AB691" s="23"/>
      <c r="AC691" s="23"/>
      <c r="AD691" s="23">
        <f>AD692</f>
        <v>6320448.5499999998</v>
      </c>
      <c r="AE691" s="5" t="s">
        <v>660</v>
      </c>
      <c r="AF691" s="30">
        <f t="shared" si="20"/>
        <v>100</v>
      </c>
    </row>
    <row r="692" spans="1:32" ht="49.5" customHeight="1" x14ac:dyDescent="0.25">
      <c r="A692" s="14" t="s">
        <v>662</v>
      </c>
      <c r="B692" s="15" t="s">
        <v>393</v>
      </c>
      <c r="C692" s="15" t="s">
        <v>203</v>
      </c>
      <c r="D692" s="15" t="s">
        <v>76</v>
      </c>
      <c r="E692" s="15" t="s">
        <v>663</v>
      </c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6"/>
      <c r="W692" s="16"/>
      <c r="X692" s="16"/>
      <c r="Y692" s="16"/>
      <c r="Z692" s="14" t="s">
        <v>662</v>
      </c>
      <c r="AA692" s="23">
        <f>AA693</f>
        <v>6320448.5499999998</v>
      </c>
      <c r="AB692" s="23"/>
      <c r="AC692" s="23"/>
      <c r="AD692" s="23">
        <f>AD693</f>
        <v>6320448.5499999998</v>
      </c>
      <c r="AE692" s="5" t="s">
        <v>662</v>
      </c>
      <c r="AF692" s="30">
        <f t="shared" si="20"/>
        <v>100</v>
      </c>
    </row>
    <row r="693" spans="1:32" ht="16.5" customHeight="1" x14ac:dyDescent="0.25">
      <c r="A693" s="14" t="s">
        <v>36</v>
      </c>
      <c r="B693" s="15" t="s">
        <v>393</v>
      </c>
      <c r="C693" s="15" t="s">
        <v>203</v>
      </c>
      <c r="D693" s="15" t="s">
        <v>76</v>
      </c>
      <c r="E693" s="15" t="s">
        <v>663</v>
      </c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 t="s">
        <v>37</v>
      </c>
      <c r="U693" s="15"/>
      <c r="V693" s="16"/>
      <c r="W693" s="16"/>
      <c r="X693" s="16"/>
      <c r="Y693" s="16"/>
      <c r="Z693" s="14" t="s">
        <v>36</v>
      </c>
      <c r="AA693" s="23">
        <f>5824856+495592.55</f>
        <v>6320448.5499999998</v>
      </c>
      <c r="AB693" s="23"/>
      <c r="AC693" s="23"/>
      <c r="AD693" s="23">
        <f>5824856+495592.55</f>
        <v>6320448.5499999998</v>
      </c>
      <c r="AE693" s="6" t="s">
        <v>36</v>
      </c>
      <c r="AF693" s="30">
        <f t="shared" si="20"/>
        <v>100</v>
      </c>
    </row>
    <row r="694" spans="1:32" ht="16.5" customHeight="1" x14ac:dyDescent="0.25">
      <c r="A694" s="14" t="s">
        <v>664</v>
      </c>
      <c r="B694" s="15" t="s">
        <v>393</v>
      </c>
      <c r="C694" s="15" t="s">
        <v>203</v>
      </c>
      <c r="D694" s="15" t="s">
        <v>76</v>
      </c>
      <c r="E694" s="15" t="s">
        <v>665</v>
      </c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6"/>
      <c r="W694" s="16"/>
      <c r="X694" s="16"/>
      <c r="Y694" s="16"/>
      <c r="Z694" s="14" t="s">
        <v>664</v>
      </c>
      <c r="AA694" s="23">
        <v>500000</v>
      </c>
      <c r="AB694" s="23"/>
      <c r="AC694" s="23"/>
      <c r="AD694" s="23">
        <v>430000</v>
      </c>
      <c r="AE694" s="5" t="s">
        <v>664</v>
      </c>
      <c r="AF694" s="30">
        <f t="shared" si="20"/>
        <v>86</v>
      </c>
    </row>
    <row r="695" spans="1:32" ht="66" customHeight="1" x14ac:dyDescent="0.25">
      <c r="A695" s="14" t="s">
        <v>159</v>
      </c>
      <c r="B695" s="15" t="s">
        <v>393</v>
      </c>
      <c r="C695" s="15" t="s">
        <v>203</v>
      </c>
      <c r="D695" s="15" t="s">
        <v>76</v>
      </c>
      <c r="E695" s="15" t="s">
        <v>666</v>
      </c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6"/>
      <c r="W695" s="16"/>
      <c r="X695" s="16"/>
      <c r="Y695" s="16"/>
      <c r="Z695" s="14" t="s">
        <v>159</v>
      </c>
      <c r="AA695" s="23">
        <v>500000</v>
      </c>
      <c r="AB695" s="23"/>
      <c r="AC695" s="23"/>
      <c r="AD695" s="23">
        <v>430000</v>
      </c>
      <c r="AE695" s="5" t="s">
        <v>159</v>
      </c>
      <c r="AF695" s="30">
        <f t="shared" si="20"/>
        <v>86</v>
      </c>
    </row>
    <row r="696" spans="1:32" ht="49.5" customHeight="1" x14ac:dyDescent="0.25">
      <c r="A696" s="14" t="s">
        <v>28</v>
      </c>
      <c r="B696" s="15" t="s">
        <v>393</v>
      </c>
      <c r="C696" s="15" t="s">
        <v>203</v>
      </c>
      <c r="D696" s="15" t="s">
        <v>76</v>
      </c>
      <c r="E696" s="15" t="s">
        <v>666</v>
      </c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 t="s">
        <v>29</v>
      </c>
      <c r="U696" s="15"/>
      <c r="V696" s="16"/>
      <c r="W696" s="16"/>
      <c r="X696" s="16"/>
      <c r="Y696" s="16"/>
      <c r="Z696" s="14" t="s">
        <v>28</v>
      </c>
      <c r="AA696" s="23">
        <v>500000</v>
      </c>
      <c r="AB696" s="23"/>
      <c r="AC696" s="23"/>
      <c r="AD696" s="23">
        <v>430000</v>
      </c>
      <c r="AE696" s="6" t="s">
        <v>28</v>
      </c>
      <c r="AF696" s="30">
        <f t="shared" si="20"/>
        <v>86</v>
      </c>
    </row>
    <row r="697" spans="1:32" ht="16.5" customHeight="1" x14ac:dyDescent="0.25">
      <c r="A697" s="14" t="s">
        <v>667</v>
      </c>
      <c r="B697" s="15" t="s">
        <v>393</v>
      </c>
      <c r="C697" s="15" t="s">
        <v>203</v>
      </c>
      <c r="D697" s="15" t="s">
        <v>76</v>
      </c>
      <c r="E697" s="15" t="s">
        <v>668</v>
      </c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6"/>
      <c r="W697" s="16"/>
      <c r="X697" s="16"/>
      <c r="Y697" s="16"/>
      <c r="Z697" s="14" t="s">
        <v>667</v>
      </c>
      <c r="AA697" s="23">
        <v>732990</v>
      </c>
      <c r="AB697" s="23"/>
      <c r="AC697" s="23"/>
      <c r="AD697" s="23">
        <v>732990</v>
      </c>
      <c r="AE697" s="5" t="s">
        <v>667</v>
      </c>
      <c r="AF697" s="30">
        <f t="shared" si="20"/>
        <v>100</v>
      </c>
    </row>
    <row r="698" spans="1:32" ht="33" customHeight="1" x14ac:dyDescent="0.25">
      <c r="A698" s="14" t="s">
        <v>669</v>
      </c>
      <c r="B698" s="15" t="s">
        <v>393</v>
      </c>
      <c r="C698" s="15" t="s">
        <v>203</v>
      </c>
      <c r="D698" s="15" t="s">
        <v>76</v>
      </c>
      <c r="E698" s="15" t="s">
        <v>670</v>
      </c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6"/>
      <c r="W698" s="16"/>
      <c r="X698" s="16"/>
      <c r="Y698" s="16"/>
      <c r="Z698" s="14" t="s">
        <v>669</v>
      </c>
      <c r="AA698" s="23">
        <v>732990</v>
      </c>
      <c r="AB698" s="23"/>
      <c r="AC698" s="23"/>
      <c r="AD698" s="23">
        <v>732990</v>
      </c>
      <c r="AE698" s="5" t="s">
        <v>669</v>
      </c>
      <c r="AF698" s="30">
        <f t="shared" si="20"/>
        <v>100</v>
      </c>
    </row>
    <row r="699" spans="1:32" ht="49.5" customHeight="1" x14ac:dyDescent="0.25">
      <c r="A699" s="14" t="s">
        <v>28</v>
      </c>
      <c r="B699" s="15" t="s">
        <v>393</v>
      </c>
      <c r="C699" s="15" t="s">
        <v>203</v>
      </c>
      <c r="D699" s="15" t="s">
        <v>76</v>
      </c>
      <c r="E699" s="15" t="s">
        <v>670</v>
      </c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 t="s">
        <v>29</v>
      </c>
      <c r="U699" s="15"/>
      <c r="V699" s="16"/>
      <c r="W699" s="16"/>
      <c r="X699" s="16"/>
      <c r="Y699" s="16"/>
      <c r="Z699" s="14" t="s">
        <v>28</v>
      </c>
      <c r="AA699" s="23">
        <v>732990</v>
      </c>
      <c r="AB699" s="23"/>
      <c r="AC699" s="23"/>
      <c r="AD699" s="23">
        <v>732990</v>
      </c>
      <c r="AE699" s="6" t="s">
        <v>28</v>
      </c>
      <c r="AF699" s="30">
        <f t="shared" si="20"/>
        <v>100</v>
      </c>
    </row>
    <row r="700" spans="1:32" ht="49.5" customHeight="1" x14ac:dyDescent="0.25">
      <c r="A700" s="14" t="s">
        <v>671</v>
      </c>
      <c r="B700" s="15" t="s">
        <v>393</v>
      </c>
      <c r="C700" s="15" t="s">
        <v>203</v>
      </c>
      <c r="D700" s="15" t="s">
        <v>76</v>
      </c>
      <c r="E700" s="15" t="s">
        <v>672</v>
      </c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6"/>
      <c r="W700" s="16"/>
      <c r="X700" s="16"/>
      <c r="Y700" s="16"/>
      <c r="Z700" s="14" t="s">
        <v>671</v>
      </c>
      <c r="AA700" s="23">
        <v>4565933</v>
      </c>
      <c r="AB700" s="23"/>
      <c r="AC700" s="23"/>
      <c r="AD700" s="23">
        <v>4565933</v>
      </c>
      <c r="AE700" s="5" t="s">
        <v>671</v>
      </c>
      <c r="AF700" s="30">
        <f t="shared" si="20"/>
        <v>100</v>
      </c>
    </row>
    <row r="701" spans="1:32" ht="82.5" customHeight="1" x14ac:dyDescent="0.25">
      <c r="A701" s="14" t="s">
        <v>673</v>
      </c>
      <c r="B701" s="15" t="s">
        <v>393</v>
      </c>
      <c r="C701" s="15" t="s">
        <v>203</v>
      </c>
      <c r="D701" s="15" t="s">
        <v>76</v>
      </c>
      <c r="E701" s="15" t="s">
        <v>674</v>
      </c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6"/>
      <c r="W701" s="16"/>
      <c r="X701" s="16"/>
      <c r="Y701" s="16"/>
      <c r="Z701" s="14" t="s">
        <v>673</v>
      </c>
      <c r="AA701" s="23">
        <v>17433</v>
      </c>
      <c r="AB701" s="23"/>
      <c r="AC701" s="23"/>
      <c r="AD701" s="23">
        <v>17433</v>
      </c>
      <c r="AE701" s="5" t="s">
        <v>673</v>
      </c>
      <c r="AF701" s="30">
        <f t="shared" si="20"/>
        <v>100</v>
      </c>
    </row>
    <row r="702" spans="1:32" ht="49.5" customHeight="1" x14ac:dyDescent="0.25">
      <c r="A702" s="14" t="s">
        <v>28</v>
      </c>
      <c r="B702" s="15" t="s">
        <v>393</v>
      </c>
      <c r="C702" s="15" t="s">
        <v>203</v>
      </c>
      <c r="D702" s="15" t="s">
        <v>76</v>
      </c>
      <c r="E702" s="15" t="s">
        <v>674</v>
      </c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 t="s">
        <v>29</v>
      </c>
      <c r="U702" s="15"/>
      <c r="V702" s="16"/>
      <c r="W702" s="16"/>
      <c r="X702" s="16"/>
      <c r="Y702" s="16"/>
      <c r="Z702" s="14" t="s">
        <v>28</v>
      </c>
      <c r="AA702" s="23">
        <v>17433</v>
      </c>
      <c r="AB702" s="23"/>
      <c r="AC702" s="23"/>
      <c r="AD702" s="23">
        <v>17433</v>
      </c>
      <c r="AE702" s="6" t="s">
        <v>28</v>
      </c>
      <c r="AF702" s="30">
        <f t="shared" si="20"/>
        <v>100</v>
      </c>
    </row>
    <row r="703" spans="1:32" ht="82.5" customHeight="1" x14ac:dyDescent="0.25">
      <c r="A703" s="14" t="s">
        <v>675</v>
      </c>
      <c r="B703" s="15" t="s">
        <v>393</v>
      </c>
      <c r="C703" s="15" t="s">
        <v>203</v>
      </c>
      <c r="D703" s="15" t="s">
        <v>76</v>
      </c>
      <c r="E703" s="15" t="s">
        <v>676</v>
      </c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6"/>
      <c r="W703" s="16"/>
      <c r="X703" s="16"/>
      <c r="Y703" s="16"/>
      <c r="Z703" s="14" t="s">
        <v>675</v>
      </c>
      <c r="AA703" s="23">
        <v>50000</v>
      </c>
      <c r="AB703" s="23"/>
      <c r="AC703" s="23"/>
      <c r="AD703" s="23">
        <v>50000</v>
      </c>
      <c r="AE703" s="5" t="s">
        <v>675</v>
      </c>
      <c r="AF703" s="30">
        <f t="shared" si="20"/>
        <v>100</v>
      </c>
    </row>
    <row r="704" spans="1:32" ht="49.5" customHeight="1" x14ac:dyDescent="0.25">
      <c r="A704" s="14" t="s">
        <v>28</v>
      </c>
      <c r="B704" s="15" t="s">
        <v>393</v>
      </c>
      <c r="C704" s="15" t="s">
        <v>203</v>
      </c>
      <c r="D704" s="15" t="s">
        <v>76</v>
      </c>
      <c r="E704" s="15" t="s">
        <v>676</v>
      </c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 t="s">
        <v>29</v>
      </c>
      <c r="U704" s="15"/>
      <c r="V704" s="16"/>
      <c r="W704" s="16"/>
      <c r="X704" s="16"/>
      <c r="Y704" s="16"/>
      <c r="Z704" s="14" t="s">
        <v>28</v>
      </c>
      <c r="AA704" s="23">
        <v>50000</v>
      </c>
      <c r="AB704" s="23"/>
      <c r="AC704" s="23"/>
      <c r="AD704" s="23">
        <v>50000</v>
      </c>
      <c r="AE704" s="6" t="s">
        <v>28</v>
      </c>
      <c r="AF704" s="30">
        <f t="shared" si="20"/>
        <v>100</v>
      </c>
    </row>
    <row r="705" spans="1:32" ht="66" customHeight="1" x14ac:dyDescent="0.25">
      <c r="A705" s="14" t="s">
        <v>677</v>
      </c>
      <c r="B705" s="15" t="s">
        <v>393</v>
      </c>
      <c r="C705" s="15" t="s">
        <v>203</v>
      </c>
      <c r="D705" s="15" t="s">
        <v>76</v>
      </c>
      <c r="E705" s="15" t="s">
        <v>678</v>
      </c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6"/>
      <c r="W705" s="16"/>
      <c r="X705" s="16"/>
      <c r="Y705" s="16"/>
      <c r="Z705" s="14" t="s">
        <v>677</v>
      </c>
      <c r="AA705" s="23">
        <v>498500</v>
      </c>
      <c r="AB705" s="23"/>
      <c r="AC705" s="23"/>
      <c r="AD705" s="23">
        <v>498500</v>
      </c>
      <c r="AE705" s="5" t="s">
        <v>677</v>
      </c>
      <c r="AF705" s="30">
        <f t="shared" si="20"/>
        <v>100</v>
      </c>
    </row>
    <row r="706" spans="1:32" ht="49.5" customHeight="1" x14ac:dyDescent="0.25">
      <c r="A706" s="14" t="s">
        <v>28</v>
      </c>
      <c r="B706" s="15" t="s">
        <v>393</v>
      </c>
      <c r="C706" s="15" t="s">
        <v>203</v>
      </c>
      <c r="D706" s="15" t="s">
        <v>76</v>
      </c>
      <c r="E706" s="15" t="s">
        <v>678</v>
      </c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 t="s">
        <v>29</v>
      </c>
      <c r="U706" s="15"/>
      <c r="V706" s="16"/>
      <c r="W706" s="16"/>
      <c r="X706" s="16"/>
      <c r="Y706" s="16"/>
      <c r="Z706" s="14" t="s">
        <v>28</v>
      </c>
      <c r="AA706" s="23">
        <v>498500</v>
      </c>
      <c r="AB706" s="23"/>
      <c r="AC706" s="23"/>
      <c r="AD706" s="23">
        <v>498500</v>
      </c>
      <c r="AE706" s="6" t="s">
        <v>28</v>
      </c>
      <c r="AF706" s="30">
        <f t="shared" si="20"/>
        <v>100</v>
      </c>
    </row>
    <row r="707" spans="1:32" ht="66" customHeight="1" x14ac:dyDescent="0.25">
      <c r="A707" s="14" t="s">
        <v>95</v>
      </c>
      <c r="B707" s="15" t="s">
        <v>393</v>
      </c>
      <c r="C707" s="15" t="s">
        <v>203</v>
      </c>
      <c r="D707" s="15" t="s">
        <v>76</v>
      </c>
      <c r="E707" s="15" t="s">
        <v>679</v>
      </c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6"/>
      <c r="W707" s="16"/>
      <c r="X707" s="16"/>
      <c r="Y707" s="16"/>
      <c r="Z707" s="14" t="s">
        <v>95</v>
      </c>
      <c r="AA707" s="23">
        <v>3250000</v>
      </c>
      <c r="AB707" s="23"/>
      <c r="AC707" s="23"/>
      <c r="AD707" s="23">
        <v>3250000</v>
      </c>
      <c r="AE707" s="5" t="s">
        <v>95</v>
      </c>
      <c r="AF707" s="30">
        <f t="shared" si="20"/>
        <v>100</v>
      </c>
    </row>
    <row r="708" spans="1:32" ht="49.5" customHeight="1" x14ac:dyDescent="0.25">
      <c r="A708" s="14" t="s">
        <v>28</v>
      </c>
      <c r="B708" s="15" t="s">
        <v>393</v>
      </c>
      <c r="C708" s="15" t="s">
        <v>203</v>
      </c>
      <c r="D708" s="15" t="s">
        <v>76</v>
      </c>
      <c r="E708" s="15" t="s">
        <v>679</v>
      </c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 t="s">
        <v>29</v>
      </c>
      <c r="U708" s="15"/>
      <c r="V708" s="16"/>
      <c r="W708" s="16"/>
      <c r="X708" s="16"/>
      <c r="Y708" s="16"/>
      <c r="Z708" s="14" t="s">
        <v>28</v>
      </c>
      <c r="AA708" s="23">
        <v>3250000</v>
      </c>
      <c r="AB708" s="23"/>
      <c r="AC708" s="23"/>
      <c r="AD708" s="23">
        <v>3250000</v>
      </c>
      <c r="AE708" s="6" t="s">
        <v>28</v>
      </c>
      <c r="AF708" s="30">
        <f t="shared" si="20"/>
        <v>100</v>
      </c>
    </row>
    <row r="709" spans="1:32" ht="115.7" customHeight="1" x14ac:dyDescent="0.25">
      <c r="A709" s="14" t="s">
        <v>680</v>
      </c>
      <c r="B709" s="15" t="s">
        <v>393</v>
      </c>
      <c r="C709" s="15" t="s">
        <v>203</v>
      </c>
      <c r="D709" s="15" t="s">
        <v>76</v>
      </c>
      <c r="E709" s="15" t="s">
        <v>681</v>
      </c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6"/>
      <c r="W709" s="16"/>
      <c r="X709" s="16"/>
      <c r="Y709" s="16"/>
      <c r="Z709" s="14" t="s">
        <v>680</v>
      </c>
      <c r="AA709" s="23">
        <v>520000</v>
      </c>
      <c r="AB709" s="23"/>
      <c r="AC709" s="23"/>
      <c r="AD709" s="23">
        <v>520000</v>
      </c>
      <c r="AE709" s="5" t="s">
        <v>680</v>
      </c>
      <c r="AF709" s="30">
        <f t="shared" si="20"/>
        <v>100</v>
      </c>
    </row>
    <row r="710" spans="1:32" ht="49.5" customHeight="1" x14ac:dyDescent="0.25">
      <c r="A710" s="14" t="s">
        <v>28</v>
      </c>
      <c r="B710" s="15" t="s">
        <v>393</v>
      </c>
      <c r="C710" s="15" t="s">
        <v>203</v>
      </c>
      <c r="D710" s="15" t="s">
        <v>76</v>
      </c>
      <c r="E710" s="15" t="s">
        <v>681</v>
      </c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 t="s">
        <v>29</v>
      </c>
      <c r="U710" s="15"/>
      <c r="V710" s="16"/>
      <c r="W710" s="16"/>
      <c r="X710" s="16"/>
      <c r="Y710" s="16"/>
      <c r="Z710" s="14" t="s">
        <v>28</v>
      </c>
      <c r="AA710" s="23">
        <v>520000</v>
      </c>
      <c r="AB710" s="23"/>
      <c r="AC710" s="23"/>
      <c r="AD710" s="23">
        <v>520000</v>
      </c>
      <c r="AE710" s="6" t="s">
        <v>28</v>
      </c>
      <c r="AF710" s="30">
        <f t="shared" si="20"/>
        <v>100</v>
      </c>
    </row>
    <row r="711" spans="1:32" ht="99.2" customHeight="1" x14ac:dyDescent="0.25">
      <c r="A711" s="14" t="s">
        <v>682</v>
      </c>
      <c r="B711" s="15" t="s">
        <v>393</v>
      </c>
      <c r="C711" s="15" t="s">
        <v>203</v>
      </c>
      <c r="D711" s="15" t="s">
        <v>76</v>
      </c>
      <c r="E711" s="15" t="s">
        <v>683</v>
      </c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6"/>
      <c r="W711" s="16"/>
      <c r="X711" s="16"/>
      <c r="Y711" s="16"/>
      <c r="Z711" s="14" t="s">
        <v>682</v>
      </c>
      <c r="AA711" s="23">
        <v>230000</v>
      </c>
      <c r="AB711" s="23"/>
      <c r="AC711" s="23"/>
      <c r="AD711" s="23">
        <v>230000</v>
      </c>
      <c r="AE711" s="5" t="s">
        <v>682</v>
      </c>
      <c r="AF711" s="30">
        <f t="shared" si="20"/>
        <v>100</v>
      </c>
    </row>
    <row r="712" spans="1:32" ht="49.5" customHeight="1" x14ac:dyDescent="0.25">
      <c r="A712" s="14" t="s">
        <v>28</v>
      </c>
      <c r="B712" s="15" t="s">
        <v>393</v>
      </c>
      <c r="C712" s="15" t="s">
        <v>203</v>
      </c>
      <c r="D712" s="15" t="s">
        <v>76</v>
      </c>
      <c r="E712" s="15" t="s">
        <v>683</v>
      </c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 t="s">
        <v>29</v>
      </c>
      <c r="U712" s="15"/>
      <c r="V712" s="16"/>
      <c r="W712" s="16"/>
      <c r="X712" s="16"/>
      <c r="Y712" s="16"/>
      <c r="Z712" s="14" t="s">
        <v>28</v>
      </c>
      <c r="AA712" s="23">
        <v>230000</v>
      </c>
      <c r="AB712" s="23"/>
      <c r="AC712" s="23"/>
      <c r="AD712" s="23">
        <v>230000</v>
      </c>
      <c r="AE712" s="6" t="s">
        <v>28</v>
      </c>
      <c r="AF712" s="30">
        <f t="shared" si="20"/>
        <v>100</v>
      </c>
    </row>
    <row r="713" spans="1:32" ht="33" customHeight="1" x14ac:dyDescent="0.25">
      <c r="A713" s="14" t="s">
        <v>684</v>
      </c>
      <c r="B713" s="15" t="s">
        <v>393</v>
      </c>
      <c r="C713" s="15" t="s">
        <v>203</v>
      </c>
      <c r="D713" s="15" t="s">
        <v>76</v>
      </c>
      <c r="E713" s="15" t="s">
        <v>685</v>
      </c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6"/>
      <c r="W713" s="16"/>
      <c r="X713" s="16"/>
      <c r="Y713" s="16"/>
      <c r="Z713" s="14" t="s">
        <v>684</v>
      </c>
      <c r="AA713" s="23">
        <v>500000</v>
      </c>
      <c r="AB713" s="23"/>
      <c r="AC713" s="23"/>
      <c r="AD713" s="23">
        <v>500000</v>
      </c>
      <c r="AE713" s="5" t="s">
        <v>684</v>
      </c>
      <c r="AF713" s="30">
        <f t="shared" si="20"/>
        <v>100</v>
      </c>
    </row>
    <row r="714" spans="1:32" ht="66" customHeight="1" x14ac:dyDescent="0.25">
      <c r="A714" s="14" t="s">
        <v>159</v>
      </c>
      <c r="B714" s="15" t="s">
        <v>393</v>
      </c>
      <c r="C714" s="15" t="s">
        <v>203</v>
      </c>
      <c r="D714" s="15" t="s">
        <v>76</v>
      </c>
      <c r="E714" s="15" t="s">
        <v>686</v>
      </c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6"/>
      <c r="W714" s="16"/>
      <c r="X714" s="16"/>
      <c r="Y714" s="16"/>
      <c r="Z714" s="14" t="s">
        <v>159</v>
      </c>
      <c r="AA714" s="23">
        <v>500000</v>
      </c>
      <c r="AB714" s="23"/>
      <c r="AC714" s="23"/>
      <c r="AD714" s="23">
        <v>500000</v>
      </c>
      <c r="AE714" s="5" t="s">
        <v>159</v>
      </c>
      <c r="AF714" s="30">
        <f t="shared" si="20"/>
        <v>100</v>
      </c>
    </row>
    <row r="715" spans="1:32" ht="49.5" customHeight="1" x14ac:dyDescent="0.25">
      <c r="A715" s="14" t="s">
        <v>28</v>
      </c>
      <c r="B715" s="15" t="s">
        <v>393</v>
      </c>
      <c r="C715" s="15" t="s">
        <v>203</v>
      </c>
      <c r="D715" s="15" t="s">
        <v>76</v>
      </c>
      <c r="E715" s="15" t="s">
        <v>686</v>
      </c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 t="s">
        <v>29</v>
      </c>
      <c r="U715" s="15"/>
      <c r="V715" s="16"/>
      <c r="W715" s="16"/>
      <c r="X715" s="16"/>
      <c r="Y715" s="16"/>
      <c r="Z715" s="14" t="s">
        <v>28</v>
      </c>
      <c r="AA715" s="23">
        <v>500000</v>
      </c>
      <c r="AB715" s="23"/>
      <c r="AC715" s="23"/>
      <c r="AD715" s="23">
        <v>500000</v>
      </c>
      <c r="AE715" s="6" t="s">
        <v>28</v>
      </c>
      <c r="AF715" s="30">
        <f t="shared" si="20"/>
        <v>100</v>
      </c>
    </row>
    <row r="716" spans="1:32" ht="66" customHeight="1" x14ac:dyDescent="0.25">
      <c r="A716" s="14" t="s">
        <v>489</v>
      </c>
      <c r="B716" s="15" t="s">
        <v>393</v>
      </c>
      <c r="C716" s="15" t="s">
        <v>203</v>
      </c>
      <c r="D716" s="15" t="s">
        <v>76</v>
      </c>
      <c r="E716" s="15" t="s">
        <v>490</v>
      </c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6"/>
      <c r="W716" s="16"/>
      <c r="X716" s="16"/>
      <c r="Y716" s="16"/>
      <c r="Z716" s="14" t="s">
        <v>489</v>
      </c>
      <c r="AA716" s="23">
        <v>22425</v>
      </c>
      <c r="AB716" s="23"/>
      <c r="AC716" s="23"/>
      <c r="AD716" s="23">
        <v>22425</v>
      </c>
      <c r="AE716" s="5" t="s">
        <v>489</v>
      </c>
      <c r="AF716" s="30">
        <f t="shared" si="20"/>
        <v>100</v>
      </c>
    </row>
    <row r="717" spans="1:32" ht="66" customHeight="1" x14ac:dyDescent="0.25">
      <c r="A717" s="14" t="s">
        <v>498</v>
      </c>
      <c r="B717" s="15" t="s">
        <v>393</v>
      </c>
      <c r="C717" s="15" t="s">
        <v>203</v>
      </c>
      <c r="D717" s="15" t="s">
        <v>76</v>
      </c>
      <c r="E717" s="15" t="s">
        <v>499</v>
      </c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6"/>
      <c r="W717" s="16"/>
      <c r="X717" s="16"/>
      <c r="Y717" s="16"/>
      <c r="Z717" s="14" t="s">
        <v>498</v>
      </c>
      <c r="AA717" s="23">
        <v>22425</v>
      </c>
      <c r="AB717" s="23"/>
      <c r="AC717" s="23"/>
      <c r="AD717" s="23">
        <v>22425</v>
      </c>
      <c r="AE717" s="5" t="s">
        <v>498</v>
      </c>
      <c r="AF717" s="30">
        <f t="shared" si="20"/>
        <v>100</v>
      </c>
    </row>
    <row r="718" spans="1:32" ht="33" customHeight="1" x14ac:dyDescent="0.25">
      <c r="A718" s="14" t="s">
        <v>687</v>
      </c>
      <c r="B718" s="15" t="s">
        <v>393</v>
      </c>
      <c r="C718" s="15" t="s">
        <v>203</v>
      </c>
      <c r="D718" s="15" t="s">
        <v>76</v>
      </c>
      <c r="E718" s="15" t="s">
        <v>688</v>
      </c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6"/>
      <c r="W718" s="16"/>
      <c r="X718" s="16"/>
      <c r="Y718" s="16"/>
      <c r="Z718" s="14" t="s">
        <v>687</v>
      </c>
      <c r="AA718" s="23">
        <v>22425</v>
      </c>
      <c r="AB718" s="23"/>
      <c r="AC718" s="23"/>
      <c r="AD718" s="23">
        <v>22425</v>
      </c>
      <c r="AE718" s="5" t="s">
        <v>687</v>
      </c>
      <c r="AF718" s="30">
        <f t="shared" si="20"/>
        <v>100</v>
      </c>
    </row>
    <row r="719" spans="1:32" ht="66" customHeight="1" x14ac:dyDescent="0.25">
      <c r="A719" s="14" t="s">
        <v>689</v>
      </c>
      <c r="B719" s="15" t="s">
        <v>393</v>
      </c>
      <c r="C719" s="15" t="s">
        <v>203</v>
      </c>
      <c r="D719" s="15" t="s">
        <v>76</v>
      </c>
      <c r="E719" s="15" t="s">
        <v>690</v>
      </c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6"/>
      <c r="W719" s="16"/>
      <c r="X719" s="16"/>
      <c r="Y719" s="16"/>
      <c r="Z719" s="14" t="s">
        <v>689</v>
      </c>
      <c r="AA719" s="23">
        <v>22425</v>
      </c>
      <c r="AB719" s="23"/>
      <c r="AC719" s="23"/>
      <c r="AD719" s="23">
        <v>22425</v>
      </c>
      <c r="AE719" s="5" t="s">
        <v>689</v>
      </c>
      <c r="AF719" s="30">
        <f t="shared" si="20"/>
        <v>100</v>
      </c>
    </row>
    <row r="720" spans="1:32" ht="49.5" customHeight="1" x14ac:dyDescent="0.25">
      <c r="A720" s="14" t="s">
        <v>28</v>
      </c>
      <c r="B720" s="15" t="s">
        <v>393</v>
      </c>
      <c r="C720" s="15" t="s">
        <v>203</v>
      </c>
      <c r="D720" s="15" t="s">
        <v>76</v>
      </c>
      <c r="E720" s="15" t="s">
        <v>690</v>
      </c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 t="s">
        <v>29</v>
      </c>
      <c r="U720" s="15"/>
      <c r="V720" s="16"/>
      <c r="W720" s="16"/>
      <c r="X720" s="16"/>
      <c r="Y720" s="16"/>
      <c r="Z720" s="14" t="s">
        <v>28</v>
      </c>
      <c r="AA720" s="23">
        <v>22425</v>
      </c>
      <c r="AB720" s="23"/>
      <c r="AC720" s="23"/>
      <c r="AD720" s="23">
        <v>22425</v>
      </c>
      <c r="AE720" s="6" t="s">
        <v>28</v>
      </c>
      <c r="AF720" s="30">
        <f t="shared" si="20"/>
        <v>100</v>
      </c>
    </row>
    <row r="721" spans="1:32" ht="82.5" customHeight="1" x14ac:dyDescent="0.25">
      <c r="A721" s="14" t="s">
        <v>205</v>
      </c>
      <c r="B721" s="15" t="s">
        <v>393</v>
      </c>
      <c r="C721" s="15" t="s">
        <v>203</v>
      </c>
      <c r="D721" s="15" t="s">
        <v>76</v>
      </c>
      <c r="E721" s="15" t="s">
        <v>206</v>
      </c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6"/>
      <c r="W721" s="16"/>
      <c r="X721" s="16"/>
      <c r="Y721" s="16"/>
      <c r="Z721" s="14" t="s">
        <v>205</v>
      </c>
      <c r="AA721" s="23">
        <v>16571499</v>
      </c>
      <c r="AB721" s="23"/>
      <c r="AC721" s="23"/>
      <c r="AD721" s="23">
        <v>16571499</v>
      </c>
      <c r="AE721" s="5" t="s">
        <v>205</v>
      </c>
      <c r="AF721" s="30">
        <f t="shared" si="20"/>
        <v>100</v>
      </c>
    </row>
    <row r="722" spans="1:32" ht="33" customHeight="1" x14ac:dyDescent="0.25">
      <c r="A722" s="14" t="s">
        <v>207</v>
      </c>
      <c r="B722" s="15" t="s">
        <v>393</v>
      </c>
      <c r="C722" s="15" t="s">
        <v>203</v>
      </c>
      <c r="D722" s="15" t="s">
        <v>76</v>
      </c>
      <c r="E722" s="15" t="s">
        <v>208</v>
      </c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6"/>
      <c r="W722" s="16"/>
      <c r="X722" s="16"/>
      <c r="Y722" s="16"/>
      <c r="Z722" s="14" t="s">
        <v>207</v>
      </c>
      <c r="AA722" s="23">
        <v>16571499</v>
      </c>
      <c r="AB722" s="23"/>
      <c r="AC722" s="23"/>
      <c r="AD722" s="23">
        <v>16571499</v>
      </c>
      <c r="AE722" s="5" t="s">
        <v>207</v>
      </c>
      <c r="AF722" s="30">
        <f t="shared" si="20"/>
        <v>100</v>
      </c>
    </row>
    <row r="723" spans="1:32" ht="33" customHeight="1" x14ac:dyDescent="0.25">
      <c r="A723" s="14" t="s">
        <v>691</v>
      </c>
      <c r="B723" s="15" t="s">
        <v>393</v>
      </c>
      <c r="C723" s="15" t="s">
        <v>203</v>
      </c>
      <c r="D723" s="15" t="s">
        <v>76</v>
      </c>
      <c r="E723" s="15" t="s">
        <v>692</v>
      </c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6"/>
      <c r="W723" s="16"/>
      <c r="X723" s="16"/>
      <c r="Y723" s="16"/>
      <c r="Z723" s="14" t="s">
        <v>691</v>
      </c>
      <c r="AA723" s="23">
        <v>275673.84000000003</v>
      </c>
      <c r="AB723" s="23"/>
      <c r="AC723" s="23"/>
      <c r="AD723" s="23">
        <v>275673.84000000003</v>
      </c>
      <c r="AE723" s="5" t="s">
        <v>691</v>
      </c>
      <c r="AF723" s="30">
        <f t="shared" si="20"/>
        <v>100</v>
      </c>
    </row>
    <row r="724" spans="1:32" ht="49.5" customHeight="1" x14ac:dyDescent="0.25">
      <c r="A724" s="14" t="s">
        <v>28</v>
      </c>
      <c r="B724" s="15" t="s">
        <v>393</v>
      </c>
      <c r="C724" s="15" t="s">
        <v>203</v>
      </c>
      <c r="D724" s="15" t="s">
        <v>76</v>
      </c>
      <c r="E724" s="15" t="s">
        <v>692</v>
      </c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 t="s">
        <v>29</v>
      </c>
      <c r="U724" s="15"/>
      <c r="V724" s="16"/>
      <c r="W724" s="16"/>
      <c r="X724" s="16"/>
      <c r="Y724" s="16"/>
      <c r="Z724" s="14" t="s">
        <v>28</v>
      </c>
      <c r="AA724" s="23">
        <v>275673.84000000003</v>
      </c>
      <c r="AB724" s="23"/>
      <c r="AC724" s="23"/>
      <c r="AD724" s="23">
        <v>275673.84000000003</v>
      </c>
      <c r="AE724" s="6" t="s">
        <v>28</v>
      </c>
      <c r="AF724" s="30">
        <f t="shared" si="20"/>
        <v>100</v>
      </c>
    </row>
    <row r="725" spans="1:32" ht="49.5" customHeight="1" x14ac:dyDescent="0.25">
      <c r="A725" s="14" t="s">
        <v>693</v>
      </c>
      <c r="B725" s="15" t="s">
        <v>393</v>
      </c>
      <c r="C725" s="15" t="s">
        <v>203</v>
      </c>
      <c r="D725" s="15" t="s">
        <v>76</v>
      </c>
      <c r="E725" s="15" t="s">
        <v>694</v>
      </c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6"/>
      <c r="W725" s="16"/>
      <c r="X725" s="16"/>
      <c r="Y725" s="16"/>
      <c r="Z725" s="14" t="s">
        <v>693</v>
      </c>
      <c r="AA725" s="23">
        <v>169000</v>
      </c>
      <c r="AB725" s="23"/>
      <c r="AC725" s="23"/>
      <c r="AD725" s="23">
        <v>169000</v>
      </c>
      <c r="AE725" s="5" t="s">
        <v>693</v>
      </c>
      <c r="AF725" s="30">
        <f t="shared" si="20"/>
        <v>100</v>
      </c>
    </row>
    <row r="726" spans="1:32" ht="49.5" customHeight="1" x14ac:dyDescent="0.25">
      <c r="A726" s="14" t="s">
        <v>28</v>
      </c>
      <c r="B726" s="15" t="s">
        <v>393</v>
      </c>
      <c r="C726" s="15" t="s">
        <v>203</v>
      </c>
      <c r="D726" s="15" t="s">
        <v>76</v>
      </c>
      <c r="E726" s="15" t="s">
        <v>694</v>
      </c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 t="s">
        <v>29</v>
      </c>
      <c r="U726" s="15"/>
      <c r="V726" s="16"/>
      <c r="W726" s="16"/>
      <c r="X726" s="16"/>
      <c r="Y726" s="16"/>
      <c r="Z726" s="14" t="s">
        <v>28</v>
      </c>
      <c r="AA726" s="23">
        <v>169000</v>
      </c>
      <c r="AB726" s="23"/>
      <c r="AC726" s="23"/>
      <c r="AD726" s="23">
        <v>169000</v>
      </c>
      <c r="AE726" s="6" t="s">
        <v>28</v>
      </c>
      <c r="AF726" s="30">
        <f t="shared" si="20"/>
        <v>100</v>
      </c>
    </row>
    <row r="727" spans="1:32" ht="33" customHeight="1" x14ac:dyDescent="0.25">
      <c r="A727" s="14" t="s">
        <v>695</v>
      </c>
      <c r="B727" s="15" t="s">
        <v>393</v>
      </c>
      <c r="C727" s="15" t="s">
        <v>203</v>
      </c>
      <c r="D727" s="15" t="s">
        <v>76</v>
      </c>
      <c r="E727" s="15" t="s">
        <v>696</v>
      </c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6"/>
      <c r="W727" s="16"/>
      <c r="X727" s="16"/>
      <c r="Y727" s="16"/>
      <c r="Z727" s="14" t="s">
        <v>695</v>
      </c>
      <c r="AA727" s="23">
        <v>99000</v>
      </c>
      <c r="AB727" s="23"/>
      <c r="AC727" s="23"/>
      <c r="AD727" s="23">
        <v>99000</v>
      </c>
      <c r="AE727" s="5" t="s">
        <v>695</v>
      </c>
      <c r="AF727" s="30">
        <f t="shared" si="20"/>
        <v>100</v>
      </c>
    </row>
    <row r="728" spans="1:32" ht="49.5" customHeight="1" x14ac:dyDescent="0.25">
      <c r="A728" s="14" t="s">
        <v>28</v>
      </c>
      <c r="B728" s="15" t="s">
        <v>393</v>
      </c>
      <c r="C728" s="15" t="s">
        <v>203</v>
      </c>
      <c r="D728" s="15" t="s">
        <v>76</v>
      </c>
      <c r="E728" s="15" t="s">
        <v>696</v>
      </c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 t="s">
        <v>29</v>
      </c>
      <c r="U728" s="15"/>
      <c r="V728" s="16"/>
      <c r="W728" s="16"/>
      <c r="X728" s="16"/>
      <c r="Y728" s="16"/>
      <c r="Z728" s="14" t="s">
        <v>28</v>
      </c>
      <c r="AA728" s="23">
        <v>99000</v>
      </c>
      <c r="AB728" s="23"/>
      <c r="AC728" s="23"/>
      <c r="AD728" s="23">
        <v>99000</v>
      </c>
      <c r="AE728" s="6" t="s">
        <v>28</v>
      </c>
      <c r="AF728" s="30">
        <f t="shared" si="20"/>
        <v>100</v>
      </c>
    </row>
    <row r="729" spans="1:32" ht="115.7" customHeight="1" x14ac:dyDescent="0.25">
      <c r="A729" s="14" t="s">
        <v>697</v>
      </c>
      <c r="B729" s="15" t="s">
        <v>393</v>
      </c>
      <c r="C729" s="15" t="s">
        <v>203</v>
      </c>
      <c r="D729" s="15" t="s">
        <v>76</v>
      </c>
      <c r="E729" s="15" t="s">
        <v>698</v>
      </c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6"/>
      <c r="W729" s="16"/>
      <c r="X729" s="16"/>
      <c r="Y729" s="16"/>
      <c r="Z729" s="14" t="s">
        <v>697</v>
      </c>
      <c r="AA729" s="23">
        <v>16027825.16</v>
      </c>
      <c r="AB729" s="23"/>
      <c r="AC729" s="23"/>
      <c r="AD729" s="23">
        <v>16027825.16</v>
      </c>
      <c r="AE729" s="5" t="s">
        <v>697</v>
      </c>
      <c r="AF729" s="30">
        <f t="shared" si="20"/>
        <v>100</v>
      </c>
    </row>
    <row r="730" spans="1:32" ht="49.5" customHeight="1" x14ac:dyDescent="0.25">
      <c r="A730" s="14" t="s">
        <v>28</v>
      </c>
      <c r="B730" s="15" t="s">
        <v>393</v>
      </c>
      <c r="C730" s="15" t="s">
        <v>203</v>
      </c>
      <c r="D730" s="15" t="s">
        <v>76</v>
      </c>
      <c r="E730" s="15" t="s">
        <v>698</v>
      </c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 t="s">
        <v>29</v>
      </c>
      <c r="U730" s="15"/>
      <c r="V730" s="16"/>
      <c r="W730" s="16"/>
      <c r="X730" s="16"/>
      <c r="Y730" s="16"/>
      <c r="Z730" s="14" t="s">
        <v>28</v>
      </c>
      <c r="AA730" s="23">
        <v>16027825.16</v>
      </c>
      <c r="AB730" s="23"/>
      <c r="AC730" s="23"/>
      <c r="AD730" s="23">
        <v>16027825.16</v>
      </c>
      <c r="AE730" s="6" t="s">
        <v>28</v>
      </c>
      <c r="AF730" s="30">
        <f t="shared" si="20"/>
        <v>100</v>
      </c>
    </row>
    <row r="731" spans="1:32" ht="33" customHeight="1" x14ac:dyDescent="0.25">
      <c r="A731" s="11" t="s">
        <v>699</v>
      </c>
      <c r="B731" s="12" t="s">
        <v>393</v>
      </c>
      <c r="C731" s="12" t="s">
        <v>203</v>
      </c>
      <c r="D731" s="12" t="s">
        <v>203</v>
      </c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3"/>
      <c r="W731" s="13"/>
      <c r="X731" s="13"/>
      <c r="Y731" s="13"/>
      <c r="Z731" s="11" t="s">
        <v>699</v>
      </c>
      <c r="AA731" s="22">
        <v>751672.8</v>
      </c>
      <c r="AB731" s="22"/>
      <c r="AC731" s="22"/>
      <c r="AD731" s="22">
        <f>AD732</f>
        <v>730100.62</v>
      </c>
      <c r="AE731" s="4" t="s">
        <v>699</v>
      </c>
      <c r="AF731" s="28">
        <f t="shared" si="20"/>
        <v>97.130110335241611</v>
      </c>
    </row>
    <row r="732" spans="1:32" ht="82.5" customHeight="1" x14ac:dyDescent="0.25">
      <c r="A732" s="14" t="s">
        <v>574</v>
      </c>
      <c r="B732" s="15" t="s">
        <v>393</v>
      </c>
      <c r="C732" s="15" t="s">
        <v>203</v>
      </c>
      <c r="D732" s="15" t="s">
        <v>203</v>
      </c>
      <c r="E732" s="15" t="s">
        <v>575</v>
      </c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6"/>
      <c r="W732" s="16"/>
      <c r="X732" s="16"/>
      <c r="Y732" s="16"/>
      <c r="Z732" s="14" t="s">
        <v>574</v>
      </c>
      <c r="AA732" s="23">
        <v>751672.8</v>
      </c>
      <c r="AB732" s="23"/>
      <c r="AC732" s="23"/>
      <c r="AD732" s="23">
        <f>AD733</f>
        <v>730100.62</v>
      </c>
      <c r="AE732" s="5" t="s">
        <v>574</v>
      </c>
      <c r="AF732" s="30">
        <f t="shared" si="20"/>
        <v>97.130110335241611</v>
      </c>
    </row>
    <row r="733" spans="1:32" ht="82.5" customHeight="1" x14ac:dyDescent="0.25">
      <c r="A733" s="14" t="s">
        <v>700</v>
      </c>
      <c r="B733" s="15" t="s">
        <v>393</v>
      </c>
      <c r="C733" s="15" t="s">
        <v>203</v>
      </c>
      <c r="D733" s="15" t="s">
        <v>203</v>
      </c>
      <c r="E733" s="15" t="s">
        <v>701</v>
      </c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6"/>
      <c r="W733" s="16"/>
      <c r="X733" s="16"/>
      <c r="Y733" s="16"/>
      <c r="Z733" s="14" t="s">
        <v>700</v>
      </c>
      <c r="AA733" s="23">
        <v>751672.8</v>
      </c>
      <c r="AB733" s="23"/>
      <c r="AC733" s="23"/>
      <c r="AD733" s="23">
        <f>AD734</f>
        <v>730100.62</v>
      </c>
      <c r="AE733" s="5" t="s">
        <v>700</v>
      </c>
      <c r="AF733" s="30">
        <f t="shared" si="20"/>
        <v>97.130110335241611</v>
      </c>
    </row>
    <row r="734" spans="1:32" ht="16.5" customHeight="1" x14ac:dyDescent="0.25">
      <c r="A734" s="14" t="s">
        <v>702</v>
      </c>
      <c r="B734" s="15" t="s">
        <v>393</v>
      </c>
      <c r="C734" s="15" t="s">
        <v>203</v>
      </c>
      <c r="D734" s="15" t="s">
        <v>203</v>
      </c>
      <c r="E734" s="15" t="s">
        <v>703</v>
      </c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6"/>
      <c r="W734" s="16"/>
      <c r="X734" s="16"/>
      <c r="Y734" s="16"/>
      <c r="Z734" s="14" t="s">
        <v>702</v>
      </c>
      <c r="AA734" s="23">
        <v>751672.8</v>
      </c>
      <c r="AB734" s="23"/>
      <c r="AC734" s="23"/>
      <c r="AD734" s="23">
        <f>AD735+AD737</f>
        <v>730100.62</v>
      </c>
      <c r="AE734" s="5" t="s">
        <v>702</v>
      </c>
      <c r="AF734" s="30">
        <f t="shared" si="20"/>
        <v>97.130110335241611</v>
      </c>
    </row>
    <row r="735" spans="1:32" ht="33" customHeight="1" x14ac:dyDescent="0.25">
      <c r="A735" s="14" t="s">
        <v>177</v>
      </c>
      <c r="B735" s="15" t="s">
        <v>393</v>
      </c>
      <c r="C735" s="15" t="s">
        <v>203</v>
      </c>
      <c r="D735" s="15" t="s">
        <v>203</v>
      </c>
      <c r="E735" s="15" t="s">
        <v>704</v>
      </c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6"/>
      <c r="W735" s="16"/>
      <c r="X735" s="16"/>
      <c r="Y735" s="16"/>
      <c r="Z735" s="14" t="s">
        <v>177</v>
      </c>
      <c r="AA735" s="23">
        <v>684306</v>
      </c>
      <c r="AB735" s="23"/>
      <c r="AC735" s="23"/>
      <c r="AD735" s="23">
        <v>664712.87</v>
      </c>
      <c r="AE735" s="5" t="s">
        <v>177</v>
      </c>
      <c r="AF735" s="30">
        <f t="shared" si="20"/>
        <v>97.136788220474472</v>
      </c>
    </row>
    <row r="736" spans="1:32" ht="99.2" customHeight="1" x14ac:dyDescent="0.25">
      <c r="A736" s="14" t="s">
        <v>26</v>
      </c>
      <c r="B736" s="15" t="s">
        <v>393</v>
      </c>
      <c r="C736" s="15" t="s">
        <v>203</v>
      </c>
      <c r="D736" s="15" t="s">
        <v>203</v>
      </c>
      <c r="E736" s="15" t="s">
        <v>704</v>
      </c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 t="s">
        <v>27</v>
      </c>
      <c r="U736" s="15"/>
      <c r="V736" s="16"/>
      <c r="W736" s="16"/>
      <c r="X736" s="16"/>
      <c r="Y736" s="16"/>
      <c r="Z736" s="14" t="s">
        <v>26</v>
      </c>
      <c r="AA736" s="23">
        <v>684306</v>
      </c>
      <c r="AB736" s="23"/>
      <c r="AC736" s="23"/>
      <c r="AD736" s="23">
        <v>664712.87</v>
      </c>
      <c r="AE736" s="6" t="s">
        <v>26</v>
      </c>
      <c r="AF736" s="30">
        <f t="shared" ref="AF736:AF793" si="24">AD736/AA736*100</f>
        <v>97.136788220474472</v>
      </c>
    </row>
    <row r="737" spans="1:32" ht="99.2" customHeight="1" x14ac:dyDescent="0.25">
      <c r="A737" s="14" t="s">
        <v>182</v>
      </c>
      <c r="B737" s="15" t="s">
        <v>393</v>
      </c>
      <c r="C737" s="15" t="s">
        <v>203</v>
      </c>
      <c r="D737" s="15" t="s">
        <v>203</v>
      </c>
      <c r="E737" s="15" t="s">
        <v>705</v>
      </c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6"/>
      <c r="W737" s="16"/>
      <c r="X737" s="16"/>
      <c r="Y737" s="16"/>
      <c r="Z737" s="14" t="s">
        <v>182</v>
      </c>
      <c r="AA737" s="23">
        <v>67366.8</v>
      </c>
      <c r="AB737" s="23"/>
      <c r="AC737" s="23"/>
      <c r="AD737" s="23">
        <v>65387.75</v>
      </c>
      <c r="AE737" s="5" t="s">
        <v>182</v>
      </c>
      <c r="AF737" s="30">
        <f t="shared" si="24"/>
        <v>97.06227696728952</v>
      </c>
    </row>
    <row r="738" spans="1:32" ht="99.2" customHeight="1" x14ac:dyDescent="0.25">
      <c r="A738" s="14" t="s">
        <v>26</v>
      </c>
      <c r="B738" s="15" t="s">
        <v>393</v>
      </c>
      <c r="C738" s="15" t="s">
        <v>203</v>
      </c>
      <c r="D738" s="15" t="s">
        <v>203</v>
      </c>
      <c r="E738" s="15" t="s">
        <v>705</v>
      </c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 t="s">
        <v>27</v>
      </c>
      <c r="U738" s="15"/>
      <c r="V738" s="16"/>
      <c r="W738" s="16"/>
      <c r="X738" s="16"/>
      <c r="Y738" s="16"/>
      <c r="Z738" s="14" t="s">
        <v>26</v>
      </c>
      <c r="AA738" s="23">
        <v>67366.8</v>
      </c>
      <c r="AB738" s="23"/>
      <c r="AC738" s="23"/>
      <c r="AD738" s="23">
        <v>65387.75</v>
      </c>
      <c r="AE738" s="6" t="s">
        <v>26</v>
      </c>
      <c r="AF738" s="30">
        <f t="shared" si="24"/>
        <v>97.06227696728952</v>
      </c>
    </row>
    <row r="739" spans="1:32" ht="16.5" customHeight="1" x14ac:dyDescent="0.25">
      <c r="A739" s="11" t="s">
        <v>343</v>
      </c>
      <c r="B739" s="12" t="s">
        <v>393</v>
      </c>
      <c r="C739" s="12" t="s">
        <v>344</v>
      </c>
      <c r="D739" s="12" t="s">
        <v>16</v>
      </c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3"/>
      <c r="W739" s="13"/>
      <c r="X739" s="13"/>
      <c r="Y739" s="13"/>
      <c r="Z739" s="11" t="s">
        <v>343</v>
      </c>
      <c r="AA739" s="22">
        <v>12843973.16</v>
      </c>
      <c r="AB739" s="22"/>
      <c r="AC739" s="22"/>
      <c r="AD739" s="22">
        <f>AD740+AD746+AD764+AD772</f>
        <v>12768979.560000001</v>
      </c>
      <c r="AE739" s="4" t="s">
        <v>343</v>
      </c>
      <c r="AF739" s="28">
        <f t="shared" si="24"/>
        <v>99.416118368780531</v>
      </c>
    </row>
    <row r="740" spans="1:32" ht="16.5" customHeight="1" x14ac:dyDescent="0.25">
      <c r="A740" s="11" t="s">
        <v>706</v>
      </c>
      <c r="B740" s="12" t="s">
        <v>393</v>
      </c>
      <c r="C740" s="12" t="s">
        <v>344</v>
      </c>
      <c r="D740" s="12" t="s">
        <v>15</v>
      </c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3"/>
      <c r="W740" s="13"/>
      <c r="X740" s="13"/>
      <c r="Y740" s="13"/>
      <c r="Z740" s="11" t="s">
        <v>706</v>
      </c>
      <c r="AA740" s="22">
        <v>3182755.74</v>
      </c>
      <c r="AB740" s="22"/>
      <c r="AC740" s="22"/>
      <c r="AD740" s="22">
        <v>3182755.74</v>
      </c>
      <c r="AE740" s="4" t="s">
        <v>706</v>
      </c>
      <c r="AF740" s="28">
        <f t="shared" si="24"/>
        <v>100</v>
      </c>
    </row>
    <row r="741" spans="1:32" ht="66" customHeight="1" x14ac:dyDescent="0.25">
      <c r="A741" s="14" t="s">
        <v>707</v>
      </c>
      <c r="B741" s="15" t="s">
        <v>393</v>
      </c>
      <c r="C741" s="15" t="s">
        <v>344</v>
      </c>
      <c r="D741" s="15" t="s">
        <v>15</v>
      </c>
      <c r="E741" s="15" t="s">
        <v>708</v>
      </c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6"/>
      <c r="W741" s="16"/>
      <c r="X741" s="16"/>
      <c r="Y741" s="16"/>
      <c r="Z741" s="14" t="s">
        <v>707</v>
      </c>
      <c r="AA741" s="23">
        <v>3182755.74</v>
      </c>
      <c r="AB741" s="23"/>
      <c r="AC741" s="23"/>
      <c r="AD741" s="23">
        <v>3182755.74</v>
      </c>
      <c r="AE741" s="5" t="s">
        <v>707</v>
      </c>
      <c r="AF741" s="30">
        <f t="shared" si="24"/>
        <v>100</v>
      </c>
    </row>
    <row r="742" spans="1:32" ht="99.2" customHeight="1" x14ac:dyDescent="0.25">
      <c r="A742" s="14" t="s">
        <v>709</v>
      </c>
      <c r="B742" s="15" t="s">
        <v>393</v>
      </c>
      <c r="C742" s="15" t="s">
        <v>344</v>
      </c>
      <c r="D742" s="15" t="s">
        <v>15</v>
      </c>
      <c r="E742" s="15" t="s">
        <v>710</v>
      </c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6"/>
      <c r="W742" s="16"/>
      <c r="X742" s="16"/>
      <c r="Y742" s="16"/>
      <c r="Z742" s="14" t="s">
        <v>709</v>
      </c>
      <c r="AA742" s="23">
        <v>3182755.74</v>
      </c>
      <c r="AB742" s="23"/>
      <c r="AC742" s="23"/>
      <c r="AD742" s="23">
        <v>3182755.74</v>
      </c>
      <c r="AE742" s="5" t="s">
        <v>709</v>
      </c>
      <c r="AF742" s="30">
        <f t="shared" si="24"/>
        <v>100</v>
      </c>
    </row>
    <row r="743" spans="1:32" ht="16.5" customHeight="1" x14ac:dyDescent="0.25">
      <c r="A743" s="14" t="s">
        <v>711</v>
      </c>
      <c r="B743" s="15" t="s">
        <v>393</v>
      </c>
      <c r="C743" s="15" t="s">
        <v>344</v>
      </c>
      <c r="D743" s="15" t="s">
        <v>15</v>
      </c>
      <c r="E743" s="15" t="s">
        <v>712</v>
      </c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6"/>
      <c r="W743" s="16"/>
      <c r="X743" s="16"/>
      <c r="Y743" s="16"/>
      <c r="Z743" s="14" t="s">
        <v>711</v>
      </c>
      <c r="AA743" s="23">
        <v>3182755.74</v>
      </c>
      <c r="AB743" s="23"/>
      <c r="AC743" s="23"/>
      <c r="AD743" s="23">
        <v>3182755.74</v>
      </c>
      <c r="AE743" s="5" t="s">
        <v>711</v>
      </c>
      <c r="AF743" s="30">
        <f t="shared" si="24"/>
        <v>100</v>
      </c>
    </row>
    <row r="744" spans="1:32" ht="66" customHeight="1" x14ac:dyDescent="0.25">
      <c r="A744" s="14" t="s">
        <v>713</v>
      </c>
      <c r="B744" s="15" t="s">
        <v>393</v>
      </c>
      <c r="C744" s="15" t="s">
        <v>344</v>
      </c>
      <c r="D744" s="15" t="s">
        <v>15</v>
      </c>
      <c r="E744" s="15" t="s">
        <v>714</v>
      </c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6"/>
      <c r="W744" s="16"/>
      <c r="X744" s="16"/>
      <c r="Y744" s="16"/>
      <c r="Z744" s="14" t="s">
        <v>713</v>
      </c>
      <c r="AA744" s="23">
        <v>3182755.74</v>
      </c>
      <c r="AB744" s="23"/>
      <c r="AC744" s="23"/>
      <c r="AD744" s="23">
        <v>3182755.74</v>
      </c>
      <c r="AE744" s="5" t="s">
        <v>713</v>
      </c>
      <c r="AF744" s="30">
        <f t="shared" si="24"/>
        <v>100</v>
      </c>
    </row>
    <row r="745" spans="1:32" ht="33" customHeight="1" x14ac:dyDescent="0.25">
      <c r="A745" s="14" t="s">
        <v>302</v>
      </c>
      <c r="B745" s="15" t="s">
        <v>393</v>
      </c>
      <c r="C745" s="15" t="s">
        <v>344</v>
      </c>
      <c r="D745" s="15" t="s">
        <v>15</v>
      </c>
      <c r="E745" s="15" t="s">
        <v>714</v>
      </c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 t="s">
        <v>303</v>
      </c>
      <c r="U745" s="15"/>
      <c r="V745" s="16"/>
      <c r="W745" s="16"/>
      <c r="X745" s="16"/>
      <c r="Y745" s="16"/>
      <c r="Z745" s="14" t="s">
        <v>302</v>
      </c>
      <c r="AA745" s="23">
        <v>3182755.74</v>
      </c>
      <c r="AB745" s="23"/>
      <c r="AC745" s="23"/>
      <c r="AD745" s="23">
        <v>3182755.74</v>
      </c>
      <c r="AE745" s="6" t="s">
        <v>302</v>
      </c>
      <c r="AF745" s="30">
        <f t="shared" si="24"/>
        <v>100</v>
      </c>
    </row>
    <row r="746" spans="1:32" ht="16.5" customHeight="1" x14ac:dyDescent="0.25">
      <c r="A746" s="11" t="s">
        <v>715</v>
      </c>
      <c r="B746" s="12" t="s">
        <v>393</v>
      </c>
      <c r="C746" s="12" t="s">
        <v>344</v>
      </c>
      <c r="D746" s="12" t="s">
        <v>76</v>
      </c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3"/>
      <c r="W746" s="13"/>
      <c r="X746" s="13"/>
      <c r="Y746" s="13"/>
      <c r="Z746" s="11" t="s">
        <v>715</v>
      </c>
      <c r="AA746" s="22">
        <v>4465878.22</v>
      </c>
      <c r="AB746" s="22"/>
      <c r="AC746" s="22"/>
      <c r="AD746" s="22">
        <f>AD747+AD752</f>
        <v>4459312.22</v>
      </c>
      <c r="AE746" s="4" t="s">
        <v>715</v>
      </c>
      <c r="AF746" s="28">
        <f t="shared" si="24"/>
        <v>99.852974047286054</v>
      </c>
    </row>
    <row r="747" spans="1:32" ht="66" customHeight="1" x14ac:dyDescent="0.25">
      <c r="A747" s="14" t="s">
        <v>707</v>
      </c>
      <c r="B747" s="15" t="s">
        <v>393</v>
      </c>
      <c r="C747" s="15" t="s">
        <v>344</v>
      </c>
      <c r="D747" s="15" t="s">
        <v>76</v>
      </c>
      <c r="E747" s="15" t="s">
        <v>708</v>
      </c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6"/>
      <c r="W747" s="16"/>
      <c r="X747" s="16"/>
      <c r="Y747" s="16"/>
      <c r="Z747" s="14" t="s">
        <v>707</v>
      </c>
      <c r="AA747" s="23">
        <v>15000</v>
      </c>
      <c r="AB747" s="23"/>
      <c r="AC747" s="23"/>
      <c r="AD747" s="23">
        <v>15000</v>
      </c>
      <c r="AE747" s="5" t="s">
        <v>707</v>
      </c>
      <c r="AF747" s="30">
        <f t="shared" si="24"/>
        <v>100</v>
      </c>
    </row>
    <row r="748" spans="1:32" ht="66" customHeight="1" x14ac:dyDescent="0.25">
      <c r="A748" s="14" t="s">
        <v>716</v>
      </c>
      <c r="B748" s="15" t="s">
        <v>393</v>
      </c>
      <c r="C748" s="15" t="s">
        <v>344</v>
      </c>
      <c r="D748" s="15" t="s">
        <v>76</v>
      </c>
      <c r="E748" s="15" t="s">
        <v>717</v>
      </c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6"/>
      <c r="W748" s="16"/>
      <c r="X748" s="16"/>
      <c r="Y748" s="16"/>
      <c r="Z748" s="14" t="s">
        <v>716</v>
      </c>
      <c r="AA748" s="23">
        <v>15000</v>
      </c>
      <c r="AB748" s="23"/>
      <c r="AC748" s="23"/>
      <c r="AD748" s="23">
        <v>15000</v>
      </c>
      <c r="AE748" s="5" t="s">
        <v>716</v>
      </c>
      <c r="AF748" s="30">
        <f t="shared" si="24"/>
        <v>100</v>
      </c>
    </row>
    <row r="749" spans="1:32" ht="49.5" customHeight="1" x14ac:dyDescent="0.25">
      <c r="A749" s="14" t="s">
        <v>718</v>
      </c>
      <c r="B749" s="15" t="s">
        <v>393</v>
      </c>
      <c r="C749" s="15" t="s">
        <v>344</v>
      </c>
      <c r="D749" s="15" t="s">
        <v>76</v>
      </c>
      <c r="E749" s="15" t="s">
        <v>719</v>
      </c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6"/>
      <c r="W749" s="16"/>
      <c r="X749" s="16"/>
      <c r="Y749" s="16"/>
      <c r="Z749" s="14" t="s">
        <v>718</v>
      </c>
      <c r="AA749" s="23">
        <v>15000</v>
      </c>
      <c r="AB749" s="23"/>
      <c r="AC749" s="23"/>
      <c r="AD749" s="23">
        <v>15000</v>
      </c>
      <c r="AE749" s="5" t="s">
        <v>718</v>
      </c>
      <c r="AF749" s="30">
        <f t="shared" si="24"/>
        <v>100</v>
      </c>
    </row>
    <row r="750" spans="1:32" ht="33" customHeight="1" x14ac:dyDescent="0.25">
      <c r="A750" s="14" t="s">
        <v>720</v>
      </c>
      <c r="B750" s="15" t="s">
        <v>393</v>
      </c>
      <c r="C750" s="15" t="s">
        <v>344</v>
      </c>
      <c r="D750" s="15" t="s">
        <v>76</v>
      </c>
      <c r="E750" s="15" t="s">
        <v>721</v>
      </c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6"/>
      <c r="W750" s="16"/>
      <c r="X750" s="16"/>
      <c r="Y750" s="16"/>
      <c r="Z750" s="14" t="s">
        <v>720</v>
      </c>
      <c r="AA750" s="23">
        <v>15000</v>
      </c>
      <c r="AB750" s="23"/>
      <c r="AC750" s="23"/>
      <c r="AD750" s="23">
        <v>15000</v>
      </c>
      <c r="AE750" s="5" t="s">
        <v>720</v>
      </c>
      <c r="AF750" s="30">
        <f t="shared" si="24"/>
        <v>100</v>
      </c>
    </row>
    <row r="751" spans="1:32" ht="33" customHeight="1" x14ac:dyDescent="0.25">
      <c r="A751" s="14" t="s">
        <v>302</v>
      </c>
      <c r="B751" s="15" t="s">
        <v>393</v>
      </c>
      <c r="C751" s="15" t="s">
        <v>344</v>
      </c>
      <c r="D751" s="15" t="s">
        <v>76</v>
      </c>
      <c r="E751" s="15" t="s">
        <v>721</v>
      </c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 t="s">
        <v>303</v>
      </c>
      <c r="U751" s="15"/>
      <c r="V751" s="16"/>
      <c r="W751" s="16"/>
      <c r="X751" s="16"/>
      <c r="Y751" s="16"/>
      <c r="Z751" s="14" t="s">
        <v>302</v>
      </c>
      <c r="AA751" s="23">
        <v>15000</v>
      </c>
      <c r="AB751" s="23"/>
      <c r="AC751" s="23"/>
      <c r="AD751" s="23">
        <v>15000</v>
      </c>
      <c r="AE751" s="6" t="s">
        <v>302</v>
      </c>
      <c r="AF751" s="30">
        <f t="shared" si="24"/>
        <v>100</v>
      </c>
    </row>
    <row r="752" spans="1:32" ht="66" customHeight="1" x14ac:dyDescent="0.25">
      <c r="A752" s="14" t="s">
        <v>722</v>
      </c>
      <c r="B752" s="15" t="s">
        <v>393</v>
      </c>
      <c r="C752" s="15" t="s">
        <v>344</v>
      </c>
      <c r="D752" s="15" t="s">
        <v>76</v>
      </c>
      <c r="E752" s="15" t="s">
        <v>723</v>
      </c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6"/>
      <c r="W752" s="16"/>
      <c r="X752" s="16"/>
      <c r="Y752" s="16"/>
      <c r="Z752" s="14" t="s">
        <v>722</v>
      </c>
      <c r="AA752" s="23">
        <v>4450878.22</v>
      </c>
      <c r="AB752" s="23"/>
      <c r="AC752" s="23"/>
      <c r="AD752" s="23">
        <f>AD753+AD760</f>
        <v>4444312.22</v>
      </c>
      <c r="AE752" s="5" t="s">
        <v>722</v>
      </c>
      <c r="AF752" s="30">
        <f t="shared" si="24"/>
        <v>99.8524785519744</v>
      </c>
    </row>
    <row r="753" spans="1:32" ht="49.5" customHeight="1" x14ac:dyDescent="0.25">
      <c r="A753" s="14" t="s">
        <v>724</v>
      </c>
      <c r="B753" s="15" t="s">
        <v>393</v>
      </c>
      <c r="C753" s="15" t="s">
        <v>344</v>
      </c>
      <c r="D753" s="15" t="s">
        <v>76</v>
      </c>
      <c r="E753" s="15" t="s">
        <v>725</v>
      </c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6"/>
      <c r="W753" s="16"/>
      <c r="X753" s="16"/>
      <c r="Y753" s="16"/>
      <c r="Z753" s="14" t="s">
        <v>724</v>
      </c>
      <c r="AA753" s="23">
        <v>4349078.22</v>
      </c>
      <c r="AB753" s="23"/>
      <c r="AC753" s="23"/>
      <c r="AD753" s="23">
        <f>AD754+AD757</f>
        <v>4348921.22</v>
      </c>
      <c r="AE753" s="5" t="s">
        <v>724</v>
      </c>
      <c r="AF753" s="30">
        <f t="shared" si="24"/>
        <v>99.996390039634647</v>
      </c>
    </row>
    <row r="754" spans="1:32" ht="49.5" customHeight="1" x14ac:dyDescent="0.25">
      <c r="A754" s="14" t="s">
        <v>726</v>
      </c>
      <c r="B754" s="15" t="s">
        <v>393</v>
      </c>
      <c r="C754" s="15" t="s">
        <v>344</v>
      </c>
      <c r="D754" s="15" t="s">
        <v>76</v>
      </c>
      <c r="E754" s="15" t="s">
        <v>727</v>
      </c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6"/>
      <c r="W754" s="16"/>
      <c r="X754" s="16"/>
      <c r="Y754" s="16"/>
      <c r="Z754" s="14" t="s">
        <v>726</v>
      </c>
      <c r="AA754" s="23">
        <v>4309357</v>
      </c>
      <c r="AB754" s="23"/>
      <c r="AC754" s="23"/>
      <c r="AD754" s="23">
        <v>4309200</v>
      </c>
      <c r="AE754" s="5" t="s">
        <v>726</v>
      </c>
      <c r="AF754" s="30">
        <f t="shared" si="24"/>
        <v>99.996356765057996</v>
      </c>
    </row>
    <row r="755" spans="1:32" ht="99.2" customHeight="1" x14ac:dyDescent="0.25">
      <c r="A755" s="14" t="s">
        <v>728</v>
      </c>
      <c r="B755" s="15" t="s">
        <v>393</v>
      </c>
      <c r="C755" s="15" t="s">
        <v>344</v>
      </c>
      <c r="D755" s="15" t="s">
        <v>76</v>
      </c>
      <c r="E755" s="15" t="s">
        <v>729</v>
      </c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6"/>
      <c r="W755" s="16"/>
      <c r="X755" s="16"/>
      <c r="Y755" s="16"/>
      <c r="Z755" s="14" t="s">
        <v>728</v>
      </c>
      <c r="AA755" s="23">
        <v>4309357</v>
      </c>
      <c r="AB755" s="23"/>
      <c r="AC755" s="23"/>
      <c r="AD755" s="23">
        <v>4309200</v>
      </c>
      <c r="AE755" s="5" t="s">
        <v>728</v>
      </c>
      <c r="AF755" s="30">
        <f t="shared" si="24"/>
        <v>99.996356765057996</v>
      </c>
    </row>
    <row r="756" spans="1:32" ht="33" customHeight="1" x14ac:dyDescent="0.25">
      <c r="A756" s="14" t="s">
        <v>302</v>
      </c>
      <c r="B756" s="15" t="s">
        <v>393</v>
      </c>
      <c r="C756" s="15" t="s">
        <v>344</v>
      </c>
      <c r="D756" s="15" t="s">
        <v>76</v>
      </c>
      <c r="E756" s="15" t="s">
        <v>729</v>
      </c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 t="s">
        <v>303</v>
      </c>
      <c r="U756" s="15"/>
      <c r="V756" s="16"/>
      <c r="W756" s="16"/>
      <c r="X756" s="16"/>
      <c r="Y756" s="16"/>
      <c r="Z756" s="14" t="s">
        <v>302</v>
      </c>
      <c r="AA756" s="23">
        <v>4309357</v>
      </c>
      <c r="AB756" s="23"/>
      <c r="AC756" s="23"/>
      <c r="AD756" s="23">
        <v>4309200</v>
      </c>
      <c r="AE756" s="6" t="s">
        <v>302</v>
      </c>
      <c r="AF756" s="30">
        <f t="shared" si="24"/>
        <v>99.996356765057996</v>
      </c>
    </row>
    <row r="757" spans="1:32" ht="49.5" customHeight="1" x14ac:dyDescent="0.25">
      <c r="A757" s="14" t="s">
        <v>730</v>
      </c>
      <c r="B757" s="15" t="s">
        <v>393</v>
      </c>
      <c r="C757" s="15" t="s">
        <v>344</v>
      </c>
      <c r="D757" s="15" t="s">
        <v>76</v>
      </c>
      <c r="E757" s="15" t="s">
        <v>731</v>
      </c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6"/>
      <c r="W757" s="16"/>
      <c r="X757" s="16"/>
      <c r="Y757" s="16"/>
      <c r="Z757" s="14" t="s">
        <v>730</v>
      </c>
      <c r="AA757" s="23">
        <v>39721.22</v>
      </c>
      <c r="AB757" s="23"/>
      <c r="AC757" s="23"/>
      <c r="AD757" s="23">
        <v>39721.22</v>
      </c>
      <c r="AE757" s="5" t="s">
        <v>730</v>
      </c>
      <c r="AF757" s="30">
        <f t="shared" si="24"/>
        <v>100</v>
      </c>
    </row>
    <row r="758" spans="1:32" ht="66" customHeight="1" x14ac:dyDescent="0.25">
      <c r="A758" s="14" t="s">
        <v>732</v>
      </c>
      <c r="B758" s="15" t="s">
        <v>393</v>
      </c>
      <c r="C758" s="15" t="s">
        <v>344</v>
      </c>
      <c r="D758" s="15" t="s">
        <v>76</v>
      </c>
      <c r="E758" s="15" t="s">
        <v>733</v>
      </c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6"/>
      <c r="W758" s="16"/>
      <c r="X758" s="16"/>
      <c r="Y758" s="16"/>
      <c r="Z758" s="14" t="s">
        <v>732</v>
      </c>
      <c r="AA758" s="23">
        <v>39721.22</v>
      </c>
      <c r="AB758" s="23"/>
      <c r="AC758" s="23"/>
      <c r="AD758" s="23">
        <v>39721.22</v>
      </c>
      <c r="AE758" s="5" t="s">
        <v>732</v>
      </c>
      <c r="AF758" s="30">
        <f t="shared" si="24"/>
        <v>100</v>
      </c>
    </row>
    <row r="759" spans="1:32" ht="33" customHeight="1" x14ac:dyDescent="0.25">
      <c r="A759" s="14" t="s">
        <v>302</v>
      </c>
      <c r="B759" s="15" t="s">
        <v>393</v>
      </c>
      <c r="C759" s="15" t="s">
        <v>344</v>
      </c>
      <c r="D759" s="15" t="s">
        <v>76</v>
      </c>
      <c r="E759" s="15" t="s">
        <v>733</v>
      </c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 t="s">
        <v>303</v>
      </c>
      <c r="U759" s="15"/>
      <c r="V759" s="16"/>
      <c r="W759" s="16"/>
      <c r="X759" s="16"/>
      <c r="Y759" s="16"/>
      <c r="Z759" s="14" t="s">
        <v>302</v>
      </c>
      <c r="AA759" s="23">
        <v>39721.22</v>
      </c>
      <c r="AB759" s="23"/>
      <c r="AC759" s="23"/>
      <c r="AD759" s="23">
        <v>39721.22</v>
      </c>
      <c r="AE759" s="6" t="s">
        <v>302</v>
      </c>
      <c r="AF759" s="30">
        <f t="shared" si="24"/>
        <v>100</v>
      </c>
    </row>
    <row r="760" spans="1:32" ht="66" customHeight="1" x14ac:dyDescent="0.25">
      <c r="A760" s="14" t="s">
        <v>734</v>
      </c>
      <c r="B760" s="15" t="s">
        <v>393</v>
      </c>
      <c r="C760" s="15" t="s">
        <v>344</v>
      </c>
      <c r="D760" s="15" t="s">
        <v>76</v>
      </c>
      <c r="E760" s="15" t="s">
        <v>735</v>
      </c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6"/>
      <c r="W760" s="16"/>
      <c r="X760" s="16"/>
      <c r="Y760" s="16"/>
      <c r="Z760" s="14" t="s">
        <v>734</v>
      </c>
      <c r="AA760" s="23">
        <v>101800</v>
      </c>
      <c r="AB760" s="23"/>
      <c r="AC760" s="23"/>
      <c r="AD760" s="23">
        <v>95391</v>
      </c>
      <c r="AE760" s="5" t="s">
        <v>734</v>
      </c>
      <c r="AF760" s="30">
        <f t="shared" si="24"/>
        <v>93.704322200392937</v>
      </c>
    </row>
    <row r="761" spans="1:32" ht="132.19999999999999" customHeight="1" x14ac:dyDescent="0.25">
      <c r="A761" s="17" t="s">
        <v>736</v>
      </c>
      <c r="B761" s="15" t="s">
        <v>393</v>
      </c>
      <c r="C761" s="15" t="s">
        <v>344</v>
      </c>
      <c r="D761" s="15" t="s">
        <v>76</v>
      </c>
      <c r="E761" s="15" t="s">
        <v>737</v>
      </c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6"/>
      <c r="W761" s="16"/>
      <c r="X761" s="16"/>
      <c r="Y761" s="16"/>
      <c r="Z761" s="17" t="s">
        <v>736</v>
      </c>
      <c r="AA761" s="23">
        <v>101800</v>
      </c>
      <c r="AB761" s="23"/>
      <c r="AC761" s="23"/>
      <c r="AD761" s="23">
        <v>95391</v>
      </c>
      <c r="AE761" s="7" t="s">
        <v>736</v>
      </c>
      <c r="AF761" s="30">
        <f t="shared" si="24"/>
        <v>93.704322200392937</v>
      </c>
    </row>
    <row r="762" spans="1:32" ht="99.2" customHeight="1" x14ac:dyDescent="0.25">
      <c r="A762" s="14" t="s">
        <v>738</v>
      </c>
      <c r="B762" s="15" t="s">
        <v>393</v>
      </c>
      <c r="C762" s="15" t="s">
        <v>344</v>
      </c>
      <c r="D762" s="15" t="s">
        <v>76</v>
      </c>
      <c r="E762" s="15" t="s">
        <v>739</v>
      </c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6"/>
      <c r="W762" s="16"/>
      <c r="X762" s="16"/>
      <c r="Y762" s="16"/>
      <c r="Z762" s="14" t="s">
        <v>738</v>
      </c>
      <c r="AA762" s="23">
        <v>101800</v>
      </c>
      <c r="AB762" s="23"/>
      <c r="AC762" s="23"/>
      <c r="AD762" s="23">
        <v>95391</v>
      </c>
      <c r="AE762" s="5" t="s">
        <v>738</v>
      </c>
      <c r="AF762" s="30">
        <f t="shared" si="24"/>
        <v>93.704322200392937</v>
      </c>
    </row>
    <row r="763" spans="1:32" ht="33" customHeight="1" x14ac:dyDescent="0.25">
      <c r="A763" s="14" t="s">
        <v>302</v>
      </c>
      <c r="B763" s="15" t="s">
        <v>393</v>
      </c>
      <c r="C763" s="15" t="s">
        <v>344</v>
      </c>
      <c r="D763" s="15" t="s">
        <v>76</v>
      </c>
      <c r="E763" s="15" t="s">
        <v>739</v>
      </c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 t="s">
        <v>303</v>
      </c>
      <c r="U763" s="15"/>
      <c r="V763" s="16"/>
      <c r="W763" s="16"/>
      <c r="X763" s="16"/>
      <c r="Y763" s="16"/>
      <c r="Z763" s="14" t="s">
        <v>302</v>
      </c>
      <c r="AA763" s="23">
        <v>101800</v>
      </c>
      <c r="AB763" s="23"/>
      <c r="AC763" s="23"/>
      <c r="AD763" s="23">
        <v>95391</v>
      </c>
      <c r="AE763" s="6" t="s">
        <v>302</v>
      </c>
      <c r="AF763" s="30">
        <f t="shared" si="24"/>
        <v>93.704322200392937</v>
      </c>
    </row>
    <row r="764" spans="1:32" ht="16.5" customHeight="1" x14ac:dyDescent="0.25">
      <c r="A764" s="11" t="s">
        <v>345</v>
      </c>
      <c r="B764" s="12" t="s">
        <v>393</v>
      </c>
      <c r="C764" s="12" t="s">
        <v>344</v>
      </c>
      <c r="D764" s="12" t="s">
        <v>60</v>
      </c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3"/>
      <c r="W764" s="13"/>
      <c r="X764" s="13"/>
      <c r="Y764" s="13"/>
      <c r="Z764" s="11" t="s">
        <v>345</v>
      </c>
      <c r="AA764" s="22">
        <v>5132339.2000000002</v>
      </c>
      <c r="AB764" s="22"/>
      <c r="AC764" s="22"/>
      <c r="AD764" s="22">
        <f>AD765</f>
        <v>5063911.6000000006</v>
      </c>
      <c r="AE764" s="4" t="s">
        <v>345</v>
      </c>
      <c r="AF764" s="28">
        <f t="shared" si="24"/>
        <v>98.666736602288495</v>
      </c>
    </row>
    <row r="765" spans="1:32" ht="66" customHeight="1" x14ac:dyDescent="0.25">
      <c r="A765" s="14" t="s">
        <v>722</v>
      </c>
      <c r="B765" s="15" t="s">
        <v>393</v>
      </c>
      <c r="C765" s="15" t="s">
        <v>344</v>
      </c>
      <c r="D765" s="15" t="s">
        <v>60</v>
      </c>
      <c r="E765" s="15" t="s">
        <v>723</v>
      </c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6"/>
      <c r="W765" s="16"/>
      <c r="X765" s="16"/>
      <c r="Y765" s="16"/>
      <c r="Z765" s="14" t="s">
        <v>722</v>
      </c>
      <c r="AA765" s="23">
        <v>5132339.2000000002</v>
      </c>
      <c r="AB765" s="23"/>
      <c r="AC765" s="23"/>
      <c r="AD765" s="23">
        <f>AD766</f>
        <v>5063911.6000000006</v>
      </c>
      <c r="AE765" s="5" t="s">
        <v>722</v>
      </c>
      <c r="AF765" s="30">
        <f t="shared" si="24"/>
        <v>98.666736602288495</v>
      </c>
    </row>
    <row r="766" spans="1:32" ht="99.2" customHeight="1" x14ac:dyDescent="0.25">
      <c r="A766" s="14" t="s">
        <v>740</v>
      </c>
      <c r="B766" s="15" t="s">
        <v>393</v>
      </c>
      <c r="C766" s="15" t="s">
        <v>344</v>
      </c>
      <c r="D766" s="15" t="s">
        <v>60</v>
      </c>
      <c r="E766" s="15" t="s">
        <v>741</v>
      </c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6"/>
      <c r="W766" s="16"/>
      <c r="X766" s="16"/>
      <c r="Y766" s="16"/>
      <c r="Z766" s="14" t="s">
        <v>740</v>
      </c>
      <c r="AA766" s="23">
        <v>5132339.2000000002</v>
      </c>
      <c r="AB766" s="23"/>
      <c r="AC766" s="23"/>
      <c r="AD766" s="23">
        <f>AD767</f>
        <v>5063911.6000000006</v>
      </c>
      <c r="AE766" s="5" t="s">
        <v>740</v>
      </c>
      <c r="AF766" s="30">
        <f t="shared" si="24"/>
        <v>98.666736602288495</v>
      </c>
    </row>
    <row r="767" spans="1:32" ht="82.5" customHeight="1" x14ac:dyDescent="0.25">
      <c r="A767" s="14" t="s">
        <v>742</v>
      </c>
      <c r="B767" s="15" t="s">
        <v>393</v>
      </c>
      <c r="C767" s="15" t="s">
        <v>344</v>
      </c>
      <c r="D767" s="15" t="s">
        <v>60</v>
      </c>
      <c r="E767" s="15" t="s">
        <v>743</v>
      </c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6"/>
      <c r="W767" s="16"/>
      <c r="X767" s="16"/>
      <c r="Y767" s="16"/>
      <c r="Z767" s="14" t="s">
        <v>742</v>
      </c>
      <c r="AA767" s="23">
        <v>5132339.2000000002</v>
      </c>
      <c r="AB767" s="23"/>
      <c r="AC767" s="23"/>
      <c r="AD767" s="23">
        <f>AD768+AD770</f>
        <v>5063911.6000000006</v>
      </c>
      <c r="AE767" s="5" t="s">
        <v>742</v>
      </c>
      <c r="AF767" s="30">
        <f t="shared" si="24"/>
        <v>98.666736602288495</v>
      </c>
    </row>
    <row r="768" spans="1:32" ht="99.2" customHeight="1" x14ac:dyDescent="0.25">
      <c r="A768" s="14" t="s">
        <v>744</v>
      </c>
      <c r="B768" s="15" t="s">
        <v>393</v>
      </c>
      <c r="C768" s="15" t="s">
        <v>344</v>
      </c>
      <c r="D768" s="15" t="s">
        <v>60</v>
      </c>
      <c r="E768" s="15" t="s">
        <v>745</v>
      </c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6"/>
      <c r="W768" s="16"/>
      <c r="X768" s="16"/>
      <c r="Y768" s="16"/>
      <c r="Z768" s="14" t="s">
        <v>744</v>
      </c>
      <c r="AA768" s="23">
        <v>4733459.13</v>
      </c>
      <c r="AB768" s="23"/>
      <c r="AC768" s="23"/>
      <c r="AD768" s="23">
        <v>4665031.53</v>
      </c>
      <c r="AE768" s="5" t="s">
        <v>744</v>
      </c>
      <c r="AF768" s="30">
        <f t="shared" si="24"/>
        <v>98.554384898639654</v>
      </c>
    </row>
    <row r="769" spans="1:32" ht="49.5" customHeight="1" x14ac:dyDescent="0.25">
      <c r="A769" s="14" t="s">
        <v>170</v>
      </c>
      <c r="B769" s="15" t="s">
        <v>393</v>
      </c>
      <c r="C769" s="15" t="s">
        <v>344</v>
      </c>
      <c r="D769" s="15" t="s">
        <v>60</v>
      </c>
      <c r="E769" s="15" t="s">
        <v>745</v>
      </c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 t="s">
        <v>171</v>
      </c>
      <c r="U769" s="15"/>
      <c r="V769" s="16"/>
      <c r="W769" s="16"/>
      <c r="X769" s="16"/>
      <c r="Y769" s="16"/>
      <c r="Z769" s="14" t="s">
        <v>170</v>
      </c>
      <c r="AA769" s="23">
        <v>4733459.13</v>
      </c>
      <c r="AB769" s="23"/>
      <c r="AC769" s="23"/>
      <c r="AD769" s="23">
        <v>4665031.53</v>
      </c>
      <c r="AE769" s="6" t="s">
        <v>170</v>
      </c>
      <c r="AF769" s="30">
        <f t="shared" si="24"/>
        <v>98.554384898639654</v>
      </c>
    </row>
    <row r="770" spans="1:32" ht="115.7" customHeight="1" x14ac:dyDescent="0.25">
      <c r="A770" s="14" t="s">
        <v>746</v>
      </c>
      <c r="B770" s="15" t="s">
        <v>393</v>
      </c>
      <c r="C770" s="15" t="s">
        <v>344</v>
      </c>
      <c r="D770" s="15" t="s">
        <v>60</v>
      </c>
      <c r="E770" s="15" t="s">
        <v>747</v>
      </c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6"/>
      <c r="W770" s="16"/>
      <c r="X770" s="16"/>
      <c r="Y770" s="16"/>
      <c r="Z770" s="14" t="s">
        <v>746</v>
      </c>
      <c r="AA770" s="23">
        <v>398880.07</v>
      </c>
      <c r="AB770" s="23"/>
      <c r="AC770" s="23"/>
      <c r="AD770" s="23">
        <v>398880.07</v>
      </c>
      <c r="AE770" s="5" t="s">
        <v>746</v>
      </c>
      <c r="AF770" s="30">
        <f t="shared" si="24"/>
        <v>100</v>
      </c>
    </row>
    <row r="771" spans="1:32" ht="49.5" customHeight="1" x14ac:dyDescent="0.25">
      <c r="A771" s="14" t="s">
        <v>170</v>
      </c>
      <c r="B771" s="15" t="s">
        <v>393</v>
      </c>
      <c r="C771" s="15" t="s">
        <v>344</v>
      </c>
      <c r="D771" s="15" t="s">
        <v>60</v>
      </c>
      <c r="E771" s="15" t="s">
        <v>747</v>
      </c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 t="s">
        <v>171</v>
      </c>
      <c r="U771" s="15"/>
      <c r="V771" s="16"/>
      <c r="W771" s="16"/>
      <c r="X771" s="16"/>
      <c r="Y771" s="16"/>
      <c r="Z771" s="14" t="s">
        <v>170</v>
      </c>
      <c r="AA771" s="23">
        <v>398880.07</v>
      </c>
      <c r="AB771" s="23"/>
      <c r="AC771" s="23"/>
      <c r="AD771" s="23">
        <v>398880.07</v>
      </c>
      <c r="AE771" s="6" t="s">
        <v>170</v>
      </c>
      <c r="AF771" s="30">
        <f t="shared" si="24"/>
        <v>100</v>
      </c>
    </row>
    <row r="772" spans="1:32" ht="33" customHeight="1" x14ac:dyDescent="0.25">
      <c r="A772" s="11" t="s">
        <v>748</v>
      </c>
      <c r="B772" s="12" t="s">
        <v>393</v>
      </c>
      <c r="C772" s="12" t="s">
        <v>344</v>
      </c>
      <c r="D772" s="12" t="s">
        <v>18</v>
      </c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3"/>
      <c r="W772" s="13"/>
      <c r="X772" s="13"/>
      <c r="Y772" s="13"/>
      <c r="Z772" s="11" t="s">
        <v>748</v>
      </c>
      <c r="AA772" s="22">
        <v>63000</v>
      </c>
      <c r="AB772" s="22"/>
      <c r="AC772" s="22"/>
      <c r="AD772" s="22">
        <v>63000</v>
      </c>
      <c r="AE772" s="4" t="s">
        <v>748</v>
      </c>
      <c r="AF772" s="28">
        <f t="shared" si="24"/>
        <v>100</v>
      </c>
    </row>
    <row r="773" spans="1:32" ht="66" customHeight="1" x14ac:dyDescent="0.25">
      <c r="A773" s="14" t="s">
        <v>707</v>
      </c>
      <c r="B773" s="15" t="s">
        <v>393</v>
      </c>
      <c r="C773" s="15" t="s">
        <v>344</v>
      </c>
      <c r="D773" s="15" t="s">
        <v>18</v>
      </c>
      <c r="E773" s="15" t="s">
        <v>708</v>
      </c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6"/>
      <c r="W773" s="16"/>
      <c r="X773" s="16"/>
      <c r="Y773" s="16"/>
      <c r="Z773" s="14" t="s">
        <v>707</v>
      </c>
      <c r="AA773" s="23">
        <v>63000</v>
      </c>
      <c r="AB773" s="23"/>
      <c r="AC773" s="23"/>
      <c r="AD773" s="23">
        <v>63000</v>
      </c>
      <c r="AE773" s="5" t="s">
        <v>707</v>
      </c>
      <c r="AF773" s="30">
        <f t="shared" si="24"/>
        <v>100</v>
      </c>
    </row>
    <row r="774" spans="1:32" ht="66" customHeight="1" x14ac:dyDescent="0.25">
      <c r="A774" s="14" t="s">
        <v>749</v>
      </c>
      <c r="B774" s="15" t="s">
        <v>393</v>
      </c>
      <c r="C774" s="15" t="s">
        <v>344</v>
      </c>
      <c r="D774" s="15" t="s">
        <v>18</v>
      </c>
      <c r="E774" s="15" t="s">
        <v>750</v>
      </c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6"/>
      <c r="W774" s="16"/>
      <c r="X774" s="16"/>
      <c r="Y774" s="16"/>
      <c r="Z774" s="14" t="s">
        <v>749</v>
      </c>
      <c r="AA774" s="23">
        <v>63000</v>
      </c>
      <c r="AB774" s="23"/>
      <c r="AC774" s="23"/>
      <c r="AD774" s="23">
        <v>63000</v>
      </c>
      <c r="AE774" s="5" t="s">
        <v>749</v>
      </c>
      <c r="AF774" s="30">
        <f t="shared" si="24"/>
        <v>100</v>
      </c>
    </row>
    <row r="775" spans="1:32" ht="181.7" customHeight="1" x14ac:dyDescent="0.25">
      <c r="A775" s="17" t="s">
        <v>751</v>
      </c>
      <c r="B775" s="15" t="s">
        <v>393</v>
      </c>
      <c r="C775" s="15" t="s">
        <v>344</v>
      </c>
      <c r="D775" s="15" t="s">
        <v>18</v>
      </c>
      <c r="E775" s="15" t="s">
        <v>752</v>
      </c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6"/>
      <c r="W775" s="16"/>
      <c r="X775" s="16"/>
      <c r="Y775" s="16"/>
      <c r="Z775" s="17" t="s">
        <v>751</v>
      </c>
      <c r="AA775" s="23">
        <v>63000</v>
      </c>
      <c r="AB775" s="23"/>
      <c r="AC775" s="23"/>
      <c r="AD775" s="23">
        <v>63000</v>
      </c>
      <c r="AE775" s="7" t="s">
        <v>751</v>
      </c>
      <c r="AF775" s="30">
        <f t="shared" si="24"/>
        <v>100</v>
      </c>
    </row>
    <row r="776" spans="1:32" ht="49.5" customHeight="1" x14ac:dyDescent="0.25">
      <c r="A776" s="14" t="s">
        <v>753</v>
      </c>
      <c r="B776" s="15" t="s">
        <v>393</v>
      </c>
      <c r="C776" s="15" t="s">
        <v>344</v>
      </c>
      <c r="D776" s="15" t="s">
        <v>18</v>
      </c>
      <c r="E776" s="15" t="s">
        <v>754</v>
      </c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6"/>
      <c r="W776" s="16"/>
      <c r="X776" s="16"/>
      <c r="Y776" s="16"/>
      <c r="Z776" s="14" t="s">
        <v>753</v>
      </c>
      <c r="AA776" s="23">
        <v>63000</v>
      </c>
      <c r="AB776" s="23"/>
      <c r="AC776" s="23"/>
      <c r="AD776" s="23">
        <v>63000</v>
      </c>
      <c r="AE776" s="5" t="s">
        <v>753</v>
      </c>
      <c r="AF776" s="30">
        <f t="shared" si="24"/>
        <v>100</v>
      </c>
    </row>
    <row r="777" spans="1:32" ht="49.5" customHeight="1" x14ac:dyDescent="0.25">
      <c r="A777" s="14" t="s">
        <v>71</v>
      </c>
      <c r="B777" s="15" t="s">
        <v>393</v>
      </c>
      <c r="C777" s="15" t="s">
        <v>344</v>
      </c>
      <c r="D777" s="15" t="s">
        <v>18</v>
      </c>
      <c r="E777" s="15" t="s">
        <v>754</v>
      </c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 t="s">
        <v>72</v>
      </c>
      <c r="U777" s="15"/>
      <c r="V777" s="16"/>
      <c r="W777" s="16"/>
      <c r="X777" s="16"/>
      <c r="Y777" s="16"/>
      <c r="Z777" s="14" t="s">
        <v>71</v>
      </c>
      <c r="AA777" s="23">
        <v>63000</v>
      </c>
      <c r="AB777" s="23"/>
      <c r="AC777" s="23"/>
      <c r="AD777" s="23">
        <v>63000</v>
      </c>
      <c r="AE777" s="6" t="s">
        <v>71</v>
      </c>
      <c r="AF777" s="30">
        <f t="shared" si="24"/>
        <v>100</v>
      </c>
    </row>
    <row r="778" spans="1:32" ht="16.5" customHeight="1" x14ac:dyDescent="0.25">
      <c r="A778" s="11" t="s">
        <v>755</v>
      </c>
      <c r="B778" s="12" t="s">
        <v>393</v>
      </c>
      <c r="C778" s="12" t="s">
        <v>41</v>
      </c>
      <c r="D778" s="12" t="s">
        <v>16</v>
      </c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3"/>
      <c r="W778" s="13"/>
      <c r="X778" s="13"/>
      <c r="Y778" s="13"/>
      <c r="Z778" s="11" t="s">
        <v>755</v>
      </c>
      <c r="AA778" s="22">
        <v>42465804.990000002</v>
      </c>
      <c r="AB778" s="22"/>
      <c r="AC778" s="22"/>
      <c r="AD778" s="22">
        <f>AD779</f>
        <v>41748148.57</v>
      </c>
      <c r="AE778" s="4" t="s">
        <v>755</v>
      </c>
      <c r="AF778" s="28">
        <f t="shared" si="24"/>
        <v>98.310036934024922</v>
      </c>
    </row>
    <row r="779" spans="1:32" ht="16.5" customHeight="1" x14ac:dyDescent="0.25">
      <c r="A779" s="11" t="s">
        <v>756</v>
      </c>
      <c r="B779" s="12" t="s">
        <v>393</v>
      </c>
      <c r="C779" s="12" t="s">
        <v>41</v>
      </c>
      <c r="D779" s="12" t="s">
        <v>246</v>
      </c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3"/>
      <c r="W779" s="13"/>
      <c r="X779" s="13"/>
      <c r="Y779" s="13"/>
      <c r="Z779" s="11" t="s">
        <v>756</v>
      </c>
      <c r="AA779" s="22">
        <v>42465804.990000002</v>
      </c>
      <c r="AB779" s="22"/>
      <c r="AC779" s="22"/>
      <c r="AD779" s="22">
        <f>AD780+AD794</f>
        <v>41748148.57</v>
      </c>
      <c r="AE779" s="4" t="s">
        <v>756</v>
      </c>
      <c r="AF779" s="28">
        <f t="shared" si="24"/>
        <v>98.310036934024922</v>
      </c>
    </row>
    <row r="780" spans="1:32" ht="66" customHeight="1" x14ac:dyDescent="0.25">
      <c r="A780" s="14" t="s">
        <v>757</v>
      </c>
      <c r="B780" s="15" t="s">
        <v>393</v>
      </c>
      <c r="C780" s="15" t="s">
        <v>41</v>
      </c>
      <c r="D780" s="15" t="s">
        <v>246</v>
      </c>
      <c r="E780" s="15" t="s">
        <v>758</v>
      </c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6"/>
      <c r="W780" s="16"/>
      <c r="X780" s="16"/>
      <c r="Y780" s="16"/>
      <c r="Z780" s="14" t="s">
        <v>757</v>
      </c>
      <c r="AA780" s="23">
        <v>42362404.990000002</v>
      </c>
      <c r="AB780" s="23"/>
      <c r="AC780" s="23"/>
      <c r="AD780" s="23">
        <f>AD781+AD785</f>
        <v>41644748.57</v>
      </c>
      <c r="AE780" s="5" t="s">
        <v>757</v>
      </c>
      <c r="AF780" s="30">
        <f t="shared" si="24"/>
        <v>98.305911998694569</v>
      </c>
    </row>
    <row r="781" spans="1:32" ht="33" customHeight="1" x14ac:dyDescent="0.25">
      <c r="A781" s="14" t="s">
        <v>759</v>
      </c>
      <c r="B781" s="15" t="s">
        <v>393</v>
      </c>
      <c r="C781" s="15" t="s">
        <v>41</v>
      </c>
      <c r="D781" s="15" t="s">
        <v>246</v>
      </c>
      <c r="E781" s="15" t="s">
        <v>760</v>
      </c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6"/>
      <c r="W781" s="16"/>
      <c r="X781" s="16"/>
      <c r="Y781" s="16"/>
      <c r="Z781" s="14" t="s">
        <v>759</v>
      </c>
      <c r="AA781" s="23">
        <v>1016100</v>
      </c>
      <c r="AB781" s="23"/>
      <c r="AC781" s="23"/>
      <c r="AD781" s="23">
        <v>1016100</v>
      </c>
      <c r="AE781" s="5" t="s">
        <v>759</v>
      </c>
      <c r="AF781" s="30">
        <f t="shared" si="24"/>
        <v>100</v>
      </c>
    </row>
    <row r="782" spans="1:32" ht="49.5" customHeight="1" x14ac:dyDescent="0.25">
      <c r="A782" s="14" t="s">
        <v>761</v>
      </c>
      <c r="B782" s="15" t="s">
        <v>393</v>
      </c>
      <c r="C782" s="15" t="s">
        <v>41</v>
      </c>
      <c r="D782" s="15" t="s">
        <v>246</v>
      </c>
      <c r="E782" s="15" t="s">
        <v>762</v>
      </c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6"/>
      <c r="W782" s="16"/>
      <c r="X782" s="16"/>
      <c r="Y782" s="16"/>
      <c r="Z782" s="14" t="s">
        <v>761</v>
      </c>
      <c r="AA782" s="23">
        <v>1016100</v>
      </c>
      <c r="AB782" s="23"/>
      <c r="AC782" s="23"/>
      <c r="AD782" s="23">
        <v>1016100</v>
      </c>
      <c r="AE782" s="5" t="s">
        <v>761</v>
      </c>
      <c r="AF782" s="30">
        <f t="shared" si="24"/>
        <v>100</v>
      </c>
    </row>
    <row r="783" spans="1:32" ht="33" customHeight="1" x14ac:dyDescent="0.25">
      <c r="A783" s="14" t="s">
        <v>763</v>
      </c>
      <c r="B783" s="15" t="s">
        <v>393</v>
      </c>
      <c r="C783" s="15" t="s">
        <v>41</v>
      </c>
      <c r="D783" s="15" t="s">
        <v>246</v>
      </c>
      <c r="E783" s="15" t="s">
        <v>764</v>
      </c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6"/>
      <c r="W783" s="16"/>
      <c r="X783" s="16"/>
      <c r="Y783" s="16"/>
      <c r="Z783" s="14" t="s">
        <v>763</v>
      </c>
      <c r="AA783" s="23">
        <v>1016100</v>
      </c>
      <c r="AB783" s="23"/>
      <c r="AC783" s="23"/>
      <c r="AD783" s="23">
        <v>1016100</v>
      </c>
      <c r="AE783" s="5" t="s">
        <v>763</v>
      </c>
      <c r="AF783" s="30">
        <f t="shared" si="24"/>
        <v>100</v>
      </c>
    </row>
    <row r="784" spans="1:32" ht="49.5" customHeight="1" x14ac:dyDescent="0.25">
      <c r="A784" s="14" t="s">
        <v>71</v>
      </c>
      <c r="B784" s="15" t="s">
        <v>393</v>
      </c>
      <c r="C784" s="15" t="s">
        <v>41</v>
      </c>
      <c r="D784" s="15" t="s">
        <v>246</v>
      </c>
      <c r="E784" s="15" t="s">
        <v>764</v>
      </c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 t="s">
        <v>72</v>
      </c>
      <c r="U784" s="15"/>
      <c r="V784" s="16"/>
      <c r="W784" s="16"/>
      <c r="X784" s="16"/>
      <c r="Y784" s="16"/>
      <c r="Z784" s="14" t="s">
        <v>71</v>
      </c>
      <c r="AA784" s="23">
        <v>1016100</v>
      </c>
      <c r="AB784" s="23"/>
      <c r="AC784" s="23"/>
      <c r="AD784" s="23">
        <v>1016100</v>
      </c>
      <c r="AE784" s="6" t="s">
        <v>71</v>
      </c>
      <c r="AF784" s="30">
        <f t="shared" si="24"/>
        <v>100</v>
      </c>
    </row>
    <row r="785" spans="1:32" ht="33" customHeight="1" x14ac:dyDescent="0.25">
      <c r="A785" s="14" t="s">
        <v>30</v>
      </c>
      <c r="B785" s="15" t="s">
        <v>393</v>
      </c>
      <c r="C785" s="15" t="s">
        <v>41</v>
      </c>
      <c r="D785" s="15" t="s">
        <v>246</v>
      </c>
      <c r="E785" s="15" t="s">
        <v>765</v>
      </c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6"/>
      <c r="W785" s="16"/>
      <c r="X785" s="16"/>
      <c r="Y785" s="16"/>
      <c r="Z785" s="14" t="s">
        <v>30</v>
      </c>
      <c r="AA785" s="23">
        <v>41346304.990000002</v>
      </c>
      <c r="AB785" s="23"/>
      <c r="AC785" s="23"/>
      <c r="AD785" s="23">
        <f>AD786+AD791</f>
        <v>40628648.57</v>
      </c>
      <c r="AE785" s="5" t="s">
        <v>30</v>
      </c>
      <c r="AF785" s="30">
        <f t="shared" si="24"/>
        <v>98.264279189703714</v>
      </c>
    </row>
    <row r="786" spans="1:32" ht="49.5" customHeight="1" x14ac:dyDescent="0.25">
      <c r="A786" s="14" t="s">
        <v>761</v>
      </c>
      <c r="B786" s="15" t="s">
        <v>393</v>
      </c>
      <c r="C786" s="15" t="s">
        <v>41</v>
      </c>
      <c r="D786" s="15" t="s">
        <v>246</v>
      </c>
      <c r="E786" s="15" t="s">
        <v>766</v>
      </c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6"/>
      <c r="W786" s="16"/>
      <c r="X786" s="16"/>
      <c r="Y786" s="16"/>
      <c r="Z786" s="14" t="s">
        <v>761</v>
      </c>
      <c r="AA786" s="23">
        <v>38212856.990000002</v>
      </c>
      <c r="AB786" s="23"/>
      <c r="AC786" s="23"/>
      <c r="AD786" s="23">
        <f>AD787+AD789</f>
        <v>37495200.57</v>
      </c>
      <c r="AE786" s="5" t="s">
        <v>761</v>
      </c>
      <c r="AF786" s="30">
        <f t="shared" si="24"/>
        <v>98.121950368202491</v>
      </c>
    </row>
    <row r="787" spans="1:32" ht="49.5" customHeight="1" x14ac:dyDescent="0.25">
      <c r="A787" s="14" t="s">
        <v>767</v>
      </c>
      <c r="B787" s="15" t="s">
        <v>393</v>
      </c>
      <c r="C787" s="15" t="s">
        <v>41</v>
      </c>
      <c r="D787" s="15" t="s">
        <v>246</v>
      </c>
      <c r="E787" s="15" t="s">
        <v>768</v>
      </c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6"/>
      <c r="W787" s="16"/>
      <c r="X787" s="16"/>
      <c r="Y787" s="16"/>
      <c r="Z787" s="14" t="s">
        <v>767</v>
      </c>
      <c r="AA787" s="23">
        <v>36769856.990000002</v>
      </c>
      <c r="AB787" s="23"/>
      <c r="AC787" s="23"/>
      <c r="AD787" s="23">
        <v>36769856.990000002</v>
      </c>
      <c r="AE787" s="5" t="s">
        <v>767</v>
      </c>
      <c r="AF787" s="30">
        <f t="shared" si="24"/>
        <v>100</v>
      </c>
    </row>
    <row r="788" spans="1:32" ht="49.5" customHeight="1" x14ac:dyDescent="0.25">
      <c r="A788" s="14" t="s">
        <v>71</v>
      </c>
      <c r="B788" s="15" t="s">
        <v>393</v>
      </c>
      <c r="C788" s="15" t="s">
        <v>41</v>
      </c>
      <c r="D788" s="15" t="s">
        <v>246</v>
      </c>
      <c r="E788" s="15" t="s">
        <v>768</v>
      </c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 t="s">
        <v>72</v>
      </c>
      <c r="U788" s="15"/>
      <c r="V788" s="16"/>
      <c r="W788" s="16"/>
      <c r="X788" s="16"/>
      <c r="Y788" s="16"/>
      <c r="Z788" s="14" t="s">
        <v>71</v>
      </c>
      <c r="AA788" s="23">
        <v>36769856.990000002</v>
      </c>
      <c r="AB788" s="23"/>
      <c r="AC788" s="23"/>
      <c r="AD788" s="23">
        <v>36769856.990000002</v>
      </c>
      <c r="AE788" s="6" t="s">
        <v>71</v>
      </c>
      <c r="AF788" s="30">
        <f t="shared" si="24"/>
        <v>100</v>
      </c>
    </row>
    <row r="789" spans="1:32" ht="99.2" customHeight="1" x14ac:dyDescent="0.25">
      <c r="A789" s="14" t="s">
        <v>182</v>
      </c>
      <c r="B789" s="15" t="s">
        <v>393</v>
      </c>
      <c r="C789" s="15" t="s">
        <v>41</v>
      </c>
      <c r="D789" s="15" t="s">
        <v>246</v>
      </c>
      <c r="E789" s="15" t="s">
        <v>769</v>
      </c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6"/>
      <c r="W789" s="16"/>
      <c r="X789" s="16"/>
      <c r="Y789" s="16"/>
      <c r="Z789" s="14" t="s">
        <v>182</v>
      </c>
      <c r="AA789" s="23">
        <v>1443000</v>
      </c>
      <c r="AB789" s="23"/>
      <c r="AC789" s="23"/>
      <c r="AD789" s="23">
        <v>725343.58</v>
      </c>
      <c r="AE789" s="5" t="s">
        <v>182</v>
      </c>
      <c r="AF789" s="30">
        <f t="shared" si="24"/>
        <v>50.266360360360366</v>
      </c>
    </row>
    <row r="790" spans="1:32" ht="49.5" customHeight="1" x14ac:dyDescent="0.25">
      <c r="A790" s="14" t="s">
        <v>71</v>
      </c>
      <c r="B790" s="15" t="s">
        <v>393</v>
      </c>
      <c r="C790" s="15" t="s">
        <v>41</v>
      </c>
      <c r="D790" s="15" t="s">
        <v>246</v>
      </c>
      <c r="E790" s="15" t="s">
        <v>769</v>
      </c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 t="s">
        <v>72</v>
      </c>
      <c r="U790" s="15"/>
      <c r="V790" s="16"/>
      <c r="W790" s="16"/>
      <c r="X790" s="16"/>
      <c r="Y790" s="16"/>
      <c r="Z790" s="14" t="s">
        <v>71</v>
      </c>
      <c r="AA790" s="23">
        <v>1443000</v>
      </c>
      <c r="AB790" s="23"/>
      <c r="AC790" s="23"/>
      <c r="AD790" s="23">
        <v>725343.58</v>
      </c>
      <c r="AE790" s="6" t="s">
        <v>71</v>
      </c>
      <c r="AF790" s="30">
        <f t="shared" si="24"/>
        <v>50.266360360360366</v>
      </c>
    </row>
    <row r="791" spans="1:32" ht="16.5" customHeight="1" x14ac:dyDescent="0.25">
      <c r="A791" s="14" t="s">
        <v>85</v>
      </c>
      <c r="B791" s="15" t="s">
        <v>393</v>
      </c>
      <c r="C791" s="15" t="s">
        <v>41</v>
      </c>
      <c r="D791" s="15" t="s">
        <v>246</v>
      </c>
      <c r="E791" s="15" t="s">
        <v>770</v>
      </c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6"/>
      <c r="W791" s="16"/>
      <c r="X791" s="16"/>
      <c r="Y791" s="16"/>
      <c r="Z791" s="14" t="s">
        <v>85</v>
      </c>
      <c r="AA791" s="23">
        <v>3133448</v>
      </c>
      <c r="AB791" s="23"/>
      <c r="AC791" s="23"/>
      <c r="AD791" s="23">
        <v>3133448</v>
      </c>
      <c r="AE791" s="5" t="s">
        <v>85</v>
      </c>
      <c r="AF791" s="30">
        <f t="shared" si="24"/>
        <v>100</v>
      </c>
    </row>
    <row r="792" spans="1:32" ht="49.5" customHeight="1" x14ac:dyDescent="0.25">
      <c r="A792" s="14" t="s">
        <v>767</v>
      </c>
      <c r="B792" s="15" t="s">
        <v>393</v>
      </c>
      <c r="C792" s="15" t="s">
        <v>41</v>
      </c>
      <c r="D792" s="15" t="s">
        <v>246</v>
      </c>
      <c r="E792" s="15" t="s">
        <v>771</v>
      </c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6"/>
      <c r="W792" s="16"/>
      <c r="X792" s="16"/>
      <c r="Y792" s="16"/>
      <c r="Z792" s="14" t="s">
        <v>767</v>
      </c>
      <c r="AA792" s="23">
        <v>3133448</v>
      </c>
      <c r="AB792" s="23"/>
      <c r="AC792" s="23"/>
      <c r="AD792" s="23">
        <v>3133448</v>
      </c>
      <c r="AE792" s="5" t="s">
        <v>767</v>
      </c>
      <c r="AF792" s="30">
        <f t="shared" si="24"/>
        <v>100</v>
      </c>
    </row>
    <row r="793" spans="1:32" ht="49.5" customHeight="1" x14ac:dyDescent="0.25">
      <c r="A793" s="14" t="s">
        <v>71</v>
      </c>
      <c r="B793" s="15" t="s">
        <v>393</v>
      </c>
      <c r="C793" s="15" t="s">
        <v>41</v>
      </c>
      <c r="D793" s="15" t="s">
        <v>246</v>
      </c>
      <c r="E793" s="15" t="s">
        <v>771</v>
      </c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 t="s">
        <v>72</v>
      </c>
      <c r="U793" s="15"/>
      <c r="V793" s="16"/>
      <c r="W793" s="16"/>
      <c r="X793" s="16"/>
      <c r="Y793" s="16"/>
      <c r="Z793" s="14" t="s">
        <v>71</v>
      </c>
      <c r="AA793" s="23">
        <v>3133448</v>
      </c>
      <c r="AB793" s="23"/>
      <c r="AC793" s="23"/>
      <c r="AD793" s="23">
        <v>3133448</v>
      </c>
      <c r="AE793" s="6" t="s">
        <v>71</v>
      </c>
      <c r="AF793" s="30">
        <f t="shared" si="24"/>
        <v>100</v>
      </c>
    </row>
    <row r="794" spans="1:32" ht="99.2" customHeight="1" x14ac:dyDescent="0.25">
      <c r="A794" s="14" t="s">
        <v>101</v>
      </c>
      <c r="B794" s="15" t="s">
        <v>393</v>
      </c>
      <c r="C794" s="15" t="s">
        <v>41</v>
      </c>
      <c r="D794" s="15" t="s">
        <v>246</v>
      </c>
      <c r="E794" s="15" t="s">
        <v>102</v>
      </c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6"/>
      <c r="W794" s="16"/>
      <c r="X794" s="16"/>
      <c r="Y794" s="16"/>
      <c r="Z794" s="14" t="s">
        <v>101</v>
      </c>
      <c r="AA794" s="23">
        <v>103400</v>
      </c>
      <c r="AB794" s="23"/>
      <c r="AC794" s="23"/>
      <c r="AD794" s="23">
        <v>103400</v>
      </c>
      <c r="AE794" s="5" t="s">
        <v>101</v>
      </c>
      <c r="AF794" s="30">
        <f t="shared" ref="AF794:AF819" si="25">AD794/AA794*100</f>
        <v>100</v>
      </c>
    </row>
    <row r="795" spans="1:32" ht="49.5" customHeight="1" x14ac:dyDescent="0.25">
      <c r="A795" s="14" t="s">
        <v>103</v>
      </c>
      <c r="B795" s="15" t="s">
        <v>393</v>
      </c>
      <c r="C795" s="15" t="s">
        <v>41</v>
      </c>
      <c r="D795" s="15" t="s">
        <v>246</v>
      </c>
      <c r="E795" s="15" t="s">
        <v>104</v>
      </c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6"/>
      <c r="W795" s="16"/>
      <c r="X795" s="16"/>
      <c r="Y795" s="16"/>
      <c r="Z795" s="14" t="s">
        <v>103</v>
      </c>
      <c r="AA795" s="23">
        <v>102000</v>
      </c>
      <c r="AB795" s="23"/>
      <c r="AC795" s="23"/>
      <c r="AD795" s="23">
        <v>102000</v>
      </c>
      <c r="AE795" s="5" t="s">
        <v>103</v>
      </c>
      <c r="AF795" s="30">
        <f t="shared" si="25"/>
        <v>100</v>
      </c>
    </row>
    <row r="796" spans="1:32" ht="66" customHeight="1" x14ac:dyDescent="0.25">
      <c r="A796" s="14" t="s">
        <v>772</v>
      </c>
      <c r="B796" s="15" t="s">
        <v>393</v>
      </c>
      <c r="C796" s="15" t="s">
        <v>41</v>
      </c>
      <c r="D796" s="15" t="s">
        <v>246</v>
      </c>
      <c r="E796" s="15" t="s">
        <v>773</v>
      </c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6"/>
      <c r="W796" s="16"/>
      <c r="X796" s="16"/>
      <c r="Y796" s="16"/>
      <c r="Z796" s="14" t="s">
        <v>772</v>
      </c>
      <c r="AA796" s="23">
        <v>102000</v>
      </c>
      <c r="AB796" s="23"/>
      <c r="AC796" s="23"/>
      <c r="AD796" s="23">
        <v>102000</v>
      </c>
      <c r="AE796" s="5" t="s">
        <v>772</v>
      </c>
      <c r="AF796" s="30">
        <f t="shared" si="25"/>
        <v>100</v>
      </c>
    </row>
    <row r="797" spans="1:32" ht="33" customHeight="1" x14ac:dyDescent="0.25">
      <c r="A797" s="14" t="s">
        <v>107</v>
      </c>
      <c r="B797" s="15" t="s">
        <v>393</v>
      </c>
      <c r="C797" s="15" t="s">
        <v>41</v>
      </c>
      <c r="D797" s="15" t="s">
        <v>246</v>
      </c>
      <c r="E797" s="15" t="s">
        <v>774</v>
      </c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6"/>
      <c r="W797" s="16"/>
      <c r="X797" s="16"/>
      <c r="Y797" s="16"/>
      <c r="Z797" s="14" t="s">
        <v>107</v>
      </c>
      <c r="AA797" s="23">
        <v>102000</v>
      </c>
      <c r="AB797" s="23"/>
      <c r="AC797" s="23"/>
      <c r="AD797" s="23">
        <v>102000</v>
      </c>
      <c r="AE797" s="5" t="s">
        <v>107</v>
      </c>
      <c r="AF797" s="30">
        <f t="shared" si="25"/>
        <v>100</v>
      </c>
    </row>
    <row r="798" spans="1:32" ht="49.5" customHeight="1" x14ac:dyDescent="0.25">
      <c r="A798" s="14" t="s">
        <v>71</v>
      </c>
      <c r="B798" s="15" t="s">
        <v>393</v>
      </c>
      <c r="C798" s="15" t="s">
        <v>41</v>
      </c>
      <c r="D798" s="15" t="s">
        <v>246</v>
      </c>
      <c r="E798" s="15" t="s">
        <v>774</v>
      </c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 t="s">
        <v>72</v>
      </c>
      <c r="U798" s="15"/>
      <c r="V798" s="16"/>
      <c r="W798" s="16"/>
      <c r="X798" s="16"/>
      <c r="Y798" s="16"/>
      <c r="Z798" s="14" t="s">
        <v>71</v>
      </c>
      <c r="AA798" s="23">
        <v>102000</v>
      </c>
      <c r="AB798" s="23"/>
      <c r="AC798" s="23"/>
      <c r="AD798" s="23">
        <v>102000</v>
      </c>
      <c r="AE798" s="6" t="s">
        <v>71</v>
      </c>
      <c r="AF798" s="30">
        <f t="shared" si="25"/>
        <v>100</v>
      </c>
    </row>
    <row r="799" spans="1:32" ht="99.2" customHeight="1" x14ac:dyDescent="0.25">
      <c r="A799" s="14" t="s">
        <v>109</v>
      </c>
      <c r="B799" s="15" t="s">
        <v>393</v>
      </c>
      <c r="C799" s="15" t="s">
        <v>41</v>
      </c>
      <c r="D799" s="15" t="s">
        <v>246</v>
      </c>
      <c r="E799" s="15" t="s">
        <v>110</v>
      </c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6"/>
      <c r="W799" s="16"/>
      <c r="X799" s="16"/>
      <c r="Y799" s="16"/>
      <c r="Z799" s="14" t="s">
        <v>109</v>
      </c>
      <c r="AA799" s="23">
        <v>1400</v>
      </c>
      <c r="AB799" s="23"/>
      <c r="AC799" s="23"/>
      <c r="AD799" s="23">
        <v>1400</v>
      </c>
      <c r="AE799" s="5" t="s">
        <v>109</v>
      </c>
      <c r="AF799" s="30">
        <f t="shared" si="25"/>
        <v>100</v>
      </c>
    </row>
    <row r="800" spans="1:32" ht="82.5" customHeight="1" x14ac:dyDescent="0.25">
      <c r="A800" s="14" t="s">
        <v>189</v>
      </c>
      <c r="B800" s="15" t="s">
        <v>393</v>
      </c>
      <c r="C800" s="15" t="s">
        <v>41</v>
      </c>
      <c r="D800" s="15" t="s">
        <v>246</v>
      </c>
      <c r="E800" s="15" t="s">
        <v>190</v>
      </c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6"/>
      <c r="W800" s="16"/>
      <c r="X800" s="16"/>
      <c r="Y800" s="16"/>
      <c r="Z800" s="14" t="s">
        <v>189</v>
      </c>
      <c r="AA800" s="23">
        <v>1400</v>
      </c>
      <c r="AB800" s="23"/>
      <c r="AC800" s="23"/>
      <c r="AD800" s="23">
        <v>1400</v>
      </c>
      <c r="AE800" s="5" t="s">
        <v>189</v>
      </c>
      <c r="AF800" s="30">
        <f t="shared" si="25"/>
        <v>100</v>
      </c>
    </row>
    <row r="801" spans="1:32" ht="66" customHeight="1" x14ac:dyDescent="0.25">
      <c r="A801" s="14" t="s">
        <v>191</v>
      </c>
      <c r="B801" s="15" t="s">
        <v>393</v>
      </c>
      <c r="C801" s="15" t="s">
        <v>41</v>
      </c>
      <c r="D801" s="15" t="s">
        <v>246</v>
      </c>
      <c r="E801" s="15" t="s">
        <v>192</v>
      </c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6"/>
      <c r="W801" s="16"/>
      <c r="X801" s="16"/>
      <c r="Y801" s="16"/>
      <c r="Z801" s="14" t="s">
        <v>191</v>
      </c>
      <c r="AA801" s="23">
        <v>1400</v>
      </c>
      <c r="AB801" s="23"/>
      <c r="AC801" s="23"/>
      <c r="AD801" s="23">
        <v>1400</v>
      </c>
      <c r="AE801" s="5" t="s">
        <v>191</v>
      </c>
      <c r="AF801" s="30">
        <f t="shared" si="25"/>
        <v>100</v>
      </c>
    </row>
    <row r="802" spans="1:32" ht="49.5" customHeight="1" x14ac:dyDescent="0.25">
      <c r="A802" s="14" t="s">
        <v>71</v>
      </c>
      <c r="B802" s="15" t="s">
        <v>393</v>
      </c>
      <c r="C802" s="15" t="s">
        <v>41</v>
      </c>
      <c r="D802" s="15" t="s">
        <v>246</v>
      </c>
      <c r="E802" s="15" t="s">
        <v>192</v>
      </c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 t="s">
        <v>72</v>
      </c>
      <c r="U802" s="15"/>
      <c r="V802" s="16"/>
      <c r="W802" s="16"/>
      <c r="X802" s="16"/>
      <c r="Y802" s="16"/>
      <c r="Z802" s="14" t="s">
        <v>71</v>
      </c>
      <c r="AA802" s="23">
        <v>1400</v>
      </c>
      <c r="AB802" s="23"/>
      <c r="AC802" s="23"/>
      <c r="AD802" s="23">
        <v>1400</v>
      </c>
      <c r="AE802" s="6" t="s">
        <v>71</v>
      </c>
      <c r="AF802" s="30">
        <f t="shared" si="25"/>
        <v>100</v>
      </c>
    </row>
    <row r="803" spans="1:32" ht="33" customHeight="1" x14ac:dyDescent="0.25">
      <c r="A803" s="11" t="s">
        <v>775</v>
      </c>
      <c r="B803" s="12" t="s">
        <v>393</v>
      </c>
      <c r="C803" s="12" t="s">
        <v>62</v>
      </c>
      <c r="D803" s="12" t="s">
        <v>16</v>
      </c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3"/>
      <c r="W803" s="13"/>
      <c r="X803" s="13"/>
      <c r="Y803" s="13"/>
      <c r="Z803" s="11" t="s">
        <v>775</v>
      </c>
      <c r="AA803" s="22">
        <v>1832131.23</v>
      </c>
      <c r="AB803" s="22"/>
      <c r="AC803" s="22"/>
      <c r="AD803" s="22">
        <v>1832131.23</v>
      </c>
      <c r="AE803" s="4" t="s">
        <v>775</v>
      </c>
      <c r="AF803" s="28">
        <f t="shared" si="25"/>
        <v>100</v>
      </c>
    </row>
    <row r="804" spans="1:32" ht="16.5" customHeight="1" x14ac:dyDescent="0.25">
      <c r="A804" s="11" t="s">
        <v>776</v>
      </c>
      <c r="B804" s="12" t="s">
        <v>393</v>
      </c>
      <c r="C804" s="12" t="s">
        <v>62</v>
      </c>
      <c r="D804" s="12" t="s">
        <v>246</v>
      </c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3"/>
      <c r="W804" s="13"/>
      <c r="X804" s="13"/>
      <c r="Y804" s="13"/>
      <c r="Z804" s="11" t="s">
        <v>776</v>
      </c>
      <c r="AA804" s="22">
        <v>1832131.23</v>
      </c>
      <c r="AB804" s="22"/>
      <c r="AC804" s="22"/>
      <c r="AD804" s="22">
        <v>1832131.23</v>
      </c>
      <c r="AE804" s="4" t="s">
        <v>776</v>
      </c>
      <c r="AF804" s="28">
        <f t="shared" si="25"/>
        <v>100</v>
      </c>
    </row>
    <row r="805" spans="1:32" ht="99.2" customHeight="1" x14ac:dyDescent="0.25">
      <c r="A805" s="14" t="s">
        <v>324</v>
      </c>
      <c r="B805" s="15" t="s">
        <v>393</v>
      </c>
      <c r="C805" s="15" t="s">
        <v>62</v>
      </c>
      <c r="D805" s="15" t="s">
        <v>246</v>
      </c>
      <c r="E805" s="15" t="s">
        <v>325</v>
      </c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6"/>
      <c r="W805" s="16"/>
      <c r="X805" s="16"/>
      <c r="Y805" s="16"/>
      <c r="Z805" s="14" t="s">
        <v>324</v>
      </c>
      <c r="AA805" s="23">
        <v>1832131.23</v>
      </c>
      <c r="AB805" s="23"/>
      <c r="AC805" s="23"/>
      <c r="AD805" s="23">
        <v>1832131.23</v>
      </c>
      <c r="AE805" s="5" t="s">
        <v>324</v>
      </c>
      <c r="AF805" s="30">
        <f t="shared" si="25"/>
        <v>100</v>
      </c>
    </row>
    <row r="806" spans="1:32" ht="16.5" customHeight="1" x14ac:dyDescent="0.25">
      <c r="A806" s="14" t="s">
        <v>777</v>
      </c>
      <c r="B806" s="15" t="s">
        <v>393</v>
      </c>
      <c r="C806" s="15" t="s">
        <v>62</v>
      </c>
      <c r="D806" s="15" t="s">
        <v>246</v>
      </c>
      <c r="E806" s="15" t="s">
        <v>778</v>
      </c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6"/>
      <c r="W806" s="16"/>
      <c r="X806" s="16"/>
      <c r="Y806" s="16"/>
      <c r="Z806" s="14" t="s">
        <v>777</v>
      </c>
      <c r="AA806" s="23">
        <v>1832131.23</v>
      </c>
      <c r="AB806" s="23"/>
      <c r="AC806" s="23"/>
      <c r="AD806" s="23">
        <v>1832131.23</v>
      </c>
      <c r="AE806" s="5" t="s">
        <v>777</v>
      </c>
      <c r="AF806" s="30">
        <f t="shared" si="25"/>
        <v>100</v>
      </c>
    </row>
    <row r="807" spans="1:32" ht="66" customHeight="1" x14ac:dyDescent="0.25">
      <c r="A807" s="14" t="s">
        <v>779</v>
      </c>
      <c r="B807" s="15" t="s">
        <v>393</v>
      </c>
      <c r="C807" s="15" t="s">
        <v>62</v>
      </c>
      <c r="D807" s="15" t="s">
        <v>246</v>
      </c>
      <c r="E807" s="15" t="s">
        <v>780</v>
      </c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6"/>
      <c r="W807" s="16"/>
      <c r="X807" s="16"/>
      <c r="Y807" s="16"/>
      <c r="Z807" s="14" t="s">
        <v>779</v>
      </c>
      <c r="AA807" s="23">
        <v>1832131.23</v>
      </c>
      <c r="AB807" s="23"/>
      <c r="AC807" s="23"/>
      <c r="AD807" s="23">
        <v>1832131.23</v>
      </c>
      <c r="AE807" s="5" t="s">
        <v>779</v>
      </c>
      <c r="AF807" s="30">
        <f t="shared" si="25"/>
        <v>100</v>
      </c>
    </row>
    <row r="808" spans="1:32" ht="49.5" customHeight="1" x14ac:dyDescent="0.25">
      <c r="A808" s="14" t="s">
        <v>781</v>
      </c>
      <c r="B808" s="15" t="s">
        <v>393</v>
      </c>
      <c r="C808" s="15" t="s">
        <v>62</v>
      </c>
      <c r="D808" s="15" t="s">
        <v>246</v>
      </c>
      <c r="E808" s="15" t="s">
        <v>782</v>
      </c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6"/>
      <c r="W808" s="16"/>
      <c r="X808" s="16"/>
      <c r="Y808" s="16"/>
      <c r="Z808" s="14" t="s">
        <v>781</v>
      </c>
      <c r="AA808" s="23">
        <v>84881.23</v>
      </c>
      <c r="AB808" s="23"/>
      <c r="AC808" s="23"/>
      <c r="AD808" s="23">
        <v>84881.23</v>
      </c>
      <c r="AE808" s="5" t="s">
        <v>781</v>
      </c>
      <c r="AF808" s="30">
        <f t="shared" si="25"/>
        <v>100</v>
      </c>
    </row>
    <row r="809" spans="1:32" ht="49.5" customHeight="1" x14ac:dyDescent="0.25">
      <c r="A809" s="14" t="s">
        <v>71</v>
      </c>
      <c r="B809" s="15" t="s">
        <v>393</v>
      </c>
      <c r="C809" s="15" t="s">
        <v>62</v>
      </c>
      <c r="D809" s="15" t="s">
        <v>246</v>
      </c>
      <c r="E809" s="15" t="s">
        <v>782</v>
      </c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 t="s">
        <v>72</v>
      </c>
      <c r="U809" s="15"/>
      <c r="V809" s="16"/>
      <c r="W809" s="16"/>
      <c r="X809" s="16"/>
      <c r="Y809" s="16"/>
      <c r="Z809" s="14" t="s">
        <v>71</v>
      </c>
      <c r="AA809" s="23">
        <v>84881.23</v>
      </c>
      <c r="AB809" s="23"/>
      <c r="AC809" s="23"/>
      <c r="AD809" s="23">
        <v>84881.23</v>
      </c>
      <c r="AE809" s="6" t="s">
        <v>71</v>
      </c>
      <c r="AF809" s="30">
        <f t="shared" si="25"/>
        <v>100</v>
      </c>
    </row>
    <row r="810" spans="1:32" ht="82.5" customHeight="1" x14ac:dyDescent="0.25">
      <c r="A810" s="14" t="s">
        <v>783</v>
      </c>
      <c r="B810" s="15" t="s">
        <v>393</v>
      </c>
      <c r="C810" s="15" t="s">
        <v>62</v>
      </c>
      <c r="D810" s="15" t="s">
        <v>246</v>
      </c>
      <c r="E810" s="15" t="s">
        <v>784</v>
      </c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6"/>
      <c r="W810" s="16"/>
      <c r="X810" s="16"/>
      <c r="Y810" s="16"/>
      <c r="Z810" s="14" t="s">
        <v>783</v>
      </c>
      <c r="AA810" s="23">
        <v>1747250</v>
      </c>
      <c r="AB810" s="23"/>
      <c r="AC810" s="23"/>
      <c r="AD810" s="23">
        <v>1747250</v>
      </c>
      <c r="AE810" s="5" t="s">
        <v>783</v>
      </c>
      <c r="AF810" s="30">
        <f t="shared" si="25"/>
        <v>100</v>
      </c>
    </row>
    <row r="811" spans="1:32" ht="49.5" customHeight="1" x14ac:dyDescent="0.25">
      <c r="A811" s="14" t="s">
        <v>71</v>
      </c>
      <c r="B811" s="15" t="s">
        <v>393</v>
      </c>
      <c r="C811" s="15" t="s">
        <v>62</v>
      </c>
      <c r="D811" s="15" t="s">
        <v>246</v>
      </c>
      <c r="E811" s="15" t="s">
        <v>784</v>
      </c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 t="s">
        <v>72</v>
      </c>
      <c r="U811" s="15"/>
      <c r="V811" s="16"/>
      <c r="W811" s="16"/>
      <c r="X811" s="16"/>
      <c r="Y811" s="16"/>
      <c r="Z811" s="14" t="s">
        <v>71</v>
      </c>
      <c r="AA811" s="23">
        <v>1747250</v>
      </c>
      <c r="AB811" s="23"/>
      <c r="AC811" s="23"/>
      <c r="AD811" s="23">
        <v>1747250</v>
      </c>
      <c r="AE811" s="6" t="s">
        <v>71</v>
      </c>
      <c r="AF811" s="30">
        <f t="shared" si="25"/>
        <v>100</v>
      </c>
    </row>
    <row r="812" spans="1:32" ht="49.5" customHeight="1" x14ac:dyDescent="0.25">
      <c r="A812" s="11" t="s">
        <v>48</v>
      </c>
      <c r="B812" s="12" t="s">
        <v>393</v>
      </c>
      <c r="C812" s="12" t="s">
        <v>49</v>
      </c>
      <c r="D812" s="12" t="s">
        <v>16</v>
      </c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3"/>
      <c r="W812" s="13"/>
      <c r="X812" s="13"/>
      <c r="Y812" s="13"/>
      <c r="Z812" s="11" t="s">
        <v>48</v>
      </c>
      <c r="AA812" s="22">
        <v>11630.34</v>
      </c>
      <c r="AB812" s="22"/>
      <c r="AC812" s="22"/>
      <c r="AD812" s="22">
        <v>9304.11</v>
      </c>
      <c r="AE812" s="4" t="s">
        <v>48</v>
      </c>
      <c r="AF812" s="28">
        <f t="shared" si="25"/>
        <v>79.998607091452186</v>
      </c>
    </row>
    <row r="813" spans="1:32" ht="33" customHeight="1" x14ac:dyDescent="0.25">
      <c r="A813" s="11" t="s">
        <v>50</v>
      </c>
      <c r="B813" s="12" t="s">
        <v>393</v>
      </c>
      <c r="C813" s="12" t="s">
        <v>49</v>
      </c>
      <c r="D813" s="12" t="s">
        <v>15</v>
      </c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3"/>
      <c r="W813" s="13"/>
      <c r="X813" s="13"/>
      <c r="Y813" s="13"/>
      <c r="Z813" s="11" t="s">
        <v>50</v>
      </c>
      <c r="AA813" s="22">
        <v>11630.34</v>
      </c>
      <c r="AB813" s="22"/>
      <c r="AC813" s="22"/>
      <c r="AD813" s="22">
        <v>9304.11</v>
      </c>
      <c r="AE813" s="4" t="s">
        <v>50</v>
      </c>
      <c r="AF813" s="28">
        <f t="shared" si="25"/>
        <v>79.998607091452186</v>
      </c>
    </row>
    <row r="814" spans="1:32" ht="66" customHeight="1" x14ac:dyDescent="0.25">
      <c r="A814" s="14" t="s">
        <v>19</v>
      </c>
      <c r="B814" s="15" t="s">
        <v>393</v>
      </c>
      <c r="C814" s="15" t="s">
        <v>49</v>
      </c>
      <c r="D814" s="15" t="s">
        <v>15</v>
      </c>
      <c r="E814" s="15" t="s">
        <v>20</v>
      </c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6"/>
      <c r="W814" s="16"/>
      <c r="X814" s="16"/>
      <c r="Y814" s="16"/>
      <c r="Z814" s="14" t="s">
        <v>19</v>
      </c>
      <c r="AA814" s="23">
        <v>11630.34</v>
      </c>
      <c r="AB814" s="23"/>
      <c r="AC814" s="23"/>
      <c r="AD814" s="23">
        <v>9304.11</v>
      </c>
      <c r="AE814" s="5" t="s">
        <v>19</v>
      </c>
      <c r="AF814" s="30">
        <f t="shared" si="25"/>
        <v>79.998607091452186</v>
      </c>
    </row>
    <row r="815" spans="1:32" ht="66" customHeight="1" x14ac:dyDescent="0.25">
      <c r="A815" s="14" t="s">
        <v>42</v>
      </c>
      <c r="B815" s="15" t="s">
        <v>393</v>
      </c>
      <c r="C815" s="15" t="s">
        <v>49</v>
      </c>
      <c r="D815" s="15" t="s">
        <v>15</v>
      </c>
      <c r="E815" s="15" t="s">
        <v>43</v>
      </c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6"/>
      <c r="W815" s="16"/>
      <c r="X815" s="16"/>
      <c r="Y815" s="16"/>
      <c r="Z815" s="14" t="s">
        <v>42</v>
      </c>
      <c r="AA815" s="23">
        <v>11630.34</v>
      </c>
      <c r="AB815" s="23"/>
      <c r="AC815" s="23"/>
      <c r="AD815" s="23">
        <v>9304.11</v>
      </c>
      <c r="AE815" s="5" t="s">
        <v>42</v>
      </c>
      <c r="AF815" s="30">
        <f t="shared" si="25"/>
        <v>79.998607091452186</v>
      </c>
    </row>
    <row r="816" spans="1:32" ht="49.5" customHeight="1" x14ac:dyDescent="0.25">
      <c r="A816" s="14" t="s">
        <v>51</v>
      </c>
      <c r="B816" s="15" t="s">
        <v>393</v>
      </c>
      <c r="C816" s="15" t="s">
        <v>49</v>
      </c>
      <c r="D816" s="15" t="s">
        <v>15</v>
      </c>
      <c r="E816" s="15" t="s">
        <v>52</v>
      </c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6"/>
      <c r="W816" s="16"/>
      <c r="X816" s="16"/>
      <c r="Y816" s="16"/>
      <c r="Z816" s="14" t="s">
        <v>51</v>
      </c>
      <c r="AA816" s="23">
        <v>11630.34</v>
      </c>
      <c r="AB816" s="23"/>
      <c r="AC816" s="23"/>
      <c r="AD816" s="23">
        <v>9304.11</v>
      </c>
      <c r="AE816" s="5" t="s">
        <v>51</v>
      </c>
      <c r="AF816" s="30">
        <f t="shared" si="25"/>
        <v>79.998607091452186</v>
      </c>
    </row>
    <row r="817" spans="1:32" ht="49.5" customHeight="1" x14ac:dyDescent="0.25">
      <c r="A817" s="14" t="s">
        <v>53</v>
      </c>
      <c r="B817" s="15" t="s">
        <v>393</v>
      </c>
      <c r="C817" s="15" t="s">
        <v>49</v>
      </c>
      <c r="D817" s="15" t="s">
        <v>15</v>
      </c>
      <c r="E817" s="15" t="s">
        <v>54</v>
      </c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6"/>
      <c r="W817" s="16"/>
      <c r="X817" s="16"/>
      <c r="Y817" s="16"/>
      <c r="Z817" s="14" t="s">
        <v>53</v>
      </c>
      <c r="AA817" s="23">
        <v>11630.34</v>
      </c>
      <c r="AB817" s="23"/>
      <c r="AC817" s="23"/>
      <c r="AD817" s="23">
        <v>9304.11</v>
      </c>
      <c r="AE817" s="5" t="s">
        <v>53</v>
      </c>
      <c r="AF817" s="30">
        <f t="shared" si="25"/>
        <v>79.998607091452186</v>
      </c>
    </row>
    <row r="818" spans="1:32" ht="33" customHeight="1" x14ac:dyDescent="0.25">
      <c r="A818" s="14" t="s">
        <v>55</v>
      </c>
      <c r="B818" s="15" t="s">
        <v>393</v>
      </c>
      <c r="C818" s="15" t="s">
        <v>49</v>
      </c>
      <c r="D818" s="15" t="s">
        <v>15</v>
      </c>
      <c r="E818" s="15" t="s">
        <v>54</v>
      </c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 t="s">
        <v>56</v>
      </c>
      <c r="U818" s="15"/>
      <c r="V818" s="16"/>
      <c r="W818" s="16"/>
      <c r="X818" s="16"/>
      <c r="Y818" s="16"/>
      <c r="Z818" s="14" t="s">
        <v>55</v>
      </c>
      <c r="AA818" s="23">
        <v>11630.34</v>
      </c>
      <c r="AB818" s="23"/>
      <c r="AC818" s="23"/>
      <c r="AD818" s="23">
        <v>9304.11</v>
      </c>
      <c r="AE818" s="6" t="s">
        <v>55</v>
      </c>
      <c r="AF818" s="30">
        <f t="shared" si="25"/>
        <v>79.998607091452186</v>
      </c>
    </row>
    <row r="819" spans="1:32" ht="16.5" customHeight="1" x14ac:dyDescent="0.25">
      <c r="A819" s="18" t="s">
        <v>785</v>
      </c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3"/>
      <c r="W819" s="13"/>
      <c r="X819" s="13"/>
      <c r="Y819" s="13"/>
      <c r="Z819" s="18" t="s">
        <v>785</v>
      </c>
      <c r="AA819" s="22">
        <v>626341093.94000006</v>
      </c>
      <c r="AB819" s="22">
        <f>AB8+AB37+AB171+AB344+AB373+AB382</f>
        <v>0</v>
      </c>
      <c r="AC819" s="22">
        <f>AC8+AC37+AC171+AC344+AC373+AC382</f>
        <v>0</v>
      </c>
      <c r="AD819" s="22">
        <f>AD8+AD37+AD171+AD344+AD373+AD382</f>
        <v>619160936.89999998</v>
      </c>
      <c r="AE819" s="8" t="s">
        <v>785</v>
      </c>
      <c r="AF819" s="28">
        <f t="shared" si="25"/>
        <v>98.853634687318177</v>
      </c>
    </row>
    <row r="820" spans="1:32" ht="15" x14ac:dyDescent="0.25"/>
    <row r="821" spans="1:32" ht="10.15" customHeight="1" x14ac:dyDescent="0.25">
      <c r="C821" s="19"/>
      <c r="D821" s="19"/>
      <c r="E821" s="19"/>
    </row>
  </sheetData>
  <mergeCells count="20">
    <mergeCell ref="V5:V6"/>
    <mergeCell ref="U5:U6"/>
    <mergeCell ref="W5:W6"/>
    <mergeCell ref="A2:AF2"/>
    <mergeCell ref="AF4:AF6"/>
    <mergeCell ref="AC5:AC6"/>
    <mergeCell ref="AE5:AE6"/>
    <mergeCell ref="A4:A6"/>
    <mergeCell ref="B4:T4"/>
    <mergeCell ref="AA4:AA6"/>
    <mergeCell ref="AD4:AD6"/>
    <mergeCell ref="B5:B6"/>
    <mergeCell ref="Y5:Y6"/>
    <mergeCell ref="T5:T6"/>
    <mergeCell ref="E5:S6"/>
    <mergeCell ref="AB5:AB6"/>
    <mergeCell ref="D5:D6"/>
    <mergeCell ref="Z5:Z6"/>
    <mergeCell ref="C5:C6"/>
    <mergeCell ref="X5:X6"/>
  </mergeCells>
  <pageMargins left="0.78740157480314965" right="0.39370078740157483" top="0.78740157480314965" bottom="0.78740157480314965" header="0.39370078740157483" footer="0.39370078740157483"/>
  <pageSetup paperSize="9" scale="6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fu5</cp:lastModifiedBy>
  <cp:lastPrinted>2019-02-27T07:08:01Z</cp:lastPrinted>
  <dcterms:created xsi:type="dcterms:W3CDTF">2018-12-20T06:48:54Z</dcterms:created>
  <dcterms:modified xsi:type="dcterms:W3CDTF">2019-04-10T07:02:44Z</dcterms:modified>
</cp:coreProperties>
</file>