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18195" windowHeight="11505"/>
  </bookViews>
  <sheets>
    <sheet name="за 1 пол.2016" sheetId="1" r:id="rId1"/>
  </sheets>
  <calcPr calcId="145621"/>
</workbook>
</file>

<file path=xl/calcChain.xml><?xml version="1.0" encoding="utf-8"?>
<calcChain xmlns="http://schemas.openxmlformats.org/spreadsheetml/2006/main">
  <c r="N25" i="1" l="1"/>
  <c r="N24" i="1"/>
  <c r="N22" i="1"/>
  <c r="N21" i="1"/>
  <c r="N20" i="1"/>
  <c r="N19" i="1"/>
  <c r="N18" i="1"/>
  <c r="N17" i="1"/>
  <c r="N16" i="1"/>
  <c r="N15" i="1"/>
  <c r="N13" i="1"/>
  <c r="N12" i="1"/>
  <c r="N11" i="1"/>
  <c r="N10" i="1"/>
  <c r="N9" i="1"/>
  <c r="P23" i="1"/>
  <c r="L23" i="1"/>
  <c r="M23" i="1"/>
  <c r="L22" i="1"/>
  <c r="M22" i="1"/>
  <c r="P22" i="1" s="1"/>
  <c r="O22" i="1"/>
  <c r="L13" i="1"/>
  <c r="M13" i="1"/>
  <c r="P13" i="1" s="1"/>
  <c r="O13" i="1"/>
  <c r="H14" i="1"/>
  <c r="H22" i="1"/>
  <c r="F22" i="1"/>
  <c r="G22" i="1"/>
  <c r="F14" i="1"/>
  <c r="G14" i="1"/>
  <c r="G13" i="1"/>
  <c r="F13" i="1"/>
  <c r="P27" i="1"/>
  <c r="G27" i="1"/>
  <c r="M25" i="1"/>
  <c r="P25" i="1" s="1"/>
  <c r="L25" i="1"/>
  <c r="O24" i="1"/>
  <c r="M24" i="1"/>
  <c r="L24" i="1"/>
  <c r="G24" i="1"/>
  <c r="P24" i="1" s="1"/>
  <c r="F24" i="1"/>
  <c r="O21" i="1"/>
  <c r="M21" i="1"/>
  <c r="L21" i="1"/>
  <c r="G21" i="1"/>
  <c r="P21" i="1" s="1"/>
  <c r="F21" i="1"/>
  <c r="O20" i="1"/>
  <c r="M20" i="1"/>
  <c r="L20" i="1"/>
  <c r="G20" i="1"/>
  <c r="F20" i="1"/>
  <c r="O19" i="1"/>
  <c r="M19" i="1"/>
  <c r="L19" i="1"/>
  <c r="G19" i="1"/>
  <c r="F19" i="1"/>
  <c r="O18" i="1"/>
  <c r="M18" i="1"/>
  <c r="L18" i="1"/>
  <c r="G18" i="1"/>
  <c r="F18" i="1"/>
  <c r="O17" i="1"/>
  <c r="M17" i="1"/>
  <c r="L17" i="1"/>
  <c r="G17" i="1"/>
  <c r="P17" i="1" s="1"/>
  <c r="F17" i="1"/>
  <c r="O16" i="1"/>
  <c r="M16" i="1"/>
  <c r="L16" i="1"/>
  <c r="G16" i="1"/>
  <c r="F16" i="1"/>
  <c r="O15" i="1"/>
  <c r="M15" i="1"/>
  <c r="L15" i="1"/>
  <c r="G15" i="1"/>
  <c r="F15" i="1"/>
  <c r="O12" i="1"/>
  <c r="M12" i="1"/>
  <c r="L12" i="1"/>
  <c r="G12" i="1"/>
  <c r="P12" i="1" s="1"/>
  <c r="F12" i="1"/>
  <c r="O11" i="1"/>
  <c r="M11" i="1"/>
  <c r="L11" i="1"/>
  <c r="G11" i="1"/>
  <c r="F11" i="1"/>
  <c r="O10" i="1"/>
  <c r="M10" i="1"/>
  <c r="L10" i="1"/>
  <c r="G10" i="1"/>
  <c r="F10" i="1"/>
  <c r="O9" i="1"/>
  <c r="M9" i="1"/>
  <c r="L9" i="1"/>
  <c r="G9" i="1"/>
  <c r="F9" i="1"/>
  <c r="K8" i="1"/>
  <c r="J8" i="1"/>
  <c r="I8" i="1"/>
  <c r="E8" i="1"/>
  <c r="D8" i="1"/>
  <c r="C8" i="1"/>
  <c r="P20" i="1" l="1"/>
  <c r="P19" i="1"/>
  <c r="P18" i="1"/>
  <c r="P16" i="1"/>
  <c r="P15" i="1"/>
  <c r="P10" i="1"/>
  <c r="L8" i="1"/>
  <c r="M8" i="1"/>
  <c r="P9" i="1"/>
  <c r="P11" i="1"/>
  <c r="F8" i="1"/>
  <c r="O8" i="1"/>
  <c r="H9" i="1"/>
  <c r="H10" i="1"/>
  <c r="H11" i="1"/>
  <c r="G8" i="1"/>
  <c r="H12" i="1"/>
  <c r="H15" i="1"/>
  <c r="H17" i="1"/>
  <c r="H18" i="1"/>
  <c r="H19" i="1"/>
  <c r="H20" i="1"/>
  <c r="P8" i="1" l="1"/>
</calcChain>
</file>

<file path=xl/sharedStrings.xml><?xml version="1.0" encoding="utf-8"?>
<sst xmlns="http://schemas.openxmlformats.org/spreadsheetml/2006/main" count="48" uniqueCount="45">
  <si>
    <t>Код</t>
  </si>
  <si>
    <t>Наименование муниципальной программы</t>
  </si>
  <si>
    <t>Анализ исполнения расходов бюджета городского округа город Первомайск Нижегородской области</t>
  </si>
  <si>
    <t>% исполнения</t>
  </si>
  <si>
    <t>Доля</t>
  </si>
  <si>
    <t>Сравнение с прошлым годом</t>
  </si>
  <si>
    <t>% исполнения прошлый год</t>
  </si>
  <si>
    <t>Доля в прошлом году</t>
  </si>
  <si>
    <t>Темп роста к прошлому году</t>
  </si>
  <si>
    <t>Развитие образования городского округа город Первомайск Нижегородской области</t>
  </si>
  <si>
    <t>Исполнено, руб.</t>
  </si>
  <si>
    <t>Исполнено прошлый год, руб.</t>
  </si>
  <si>
    <t>Социальная поддержка граждан городского округа город Первомайск Нижегородской области</t>
  </si>
  <si>
    <t>Обеспечение населения городского округа город Первомайск Нижегородской области качественными услугами в сфере жилищно-коммунального хозяйства</t>
  </si>
  <si>
    <t>Содействие занятости населения городского округа год Первомайск Нижегородской области</t>
  </si>
  <si>
    <t>Охрана окружающей среды в городском округе город Первомайск Нижегородской области</t>
  </si>
  <si>
    <t>Развитие культуры городского округа город Первомайск Нижегородской области</t>
  </si>
  <si>
    <t>Итого по программам</t>
  </si>
  <si>
    <t>Обеспечение населения городского округа город Первомайск Нижегородской области доступным и комфортным жильем</t>
  </si>
  <si>
    <t>Информационное общество городского округа город Первомайск Нижегородской области</t>
  </si>
  <si>
    <t>Развитие физической культуры и спорта в городском округе город Первомайск Нижегородской области</t>
  </si>
  <si>
    <t>Развитие агропромышленного комплекса городского округа город Первомайск Нижегородской области</t>
  </si>
  <si>
    <t>Развитие транспортной системы городского округа город Первомайск Нижегородской области</t>
  </si>
  <si>
    <t>Управление муниципальным имуществом городского округа город Первомайск Нижегородской области</t>
  </si>
  <si>
    <t>Управление муниципальными финансами городского округа город Первомайск Нижегородской области</t>
  </si>
  <si>
    <t>Развитие предпринимательства и торговли в городском округе город Первомайск Нижегородской области</t>
  </si>
  <si>
    <t>Развитие инвестиционного климата городского округа город Первомайск Нижегородской области</t>
  </si>
  <si>
    <t>Защита населения и территорий от чрезвычайных ситуаций, обеспечение пожарной безопасности и безопасности людей на водных объектах городского округа город Первомайск Нижегородской области</t>
  </si>
  <si>
    <t>Энергоэффективность и развитие энергетики городского округа город Первомайск Нижегородской области</t>
  </si>
  <si>
    <t>Обеспечение общественного порядка и противодействия преступности в городском округе город Первомайск Нижегородской области</t>
  </si>
  <si>
    <t>Переселение граждан из аварийного жилищного фонда на территории городского округа город Первомайск Нижегородской области с учетом необходимости развития малоэтажного жилищного строительства на 2013-2017 годы</t>
  </si>
  <si>
    <t>Информация об исполнении за 1 полугодие 2016 года в разрезе муниципальных программ</t>
  </si>
  <si>
    <t>за 1 полугодие 2016 года</t>
  </si>
  <si>
    <t>Первоначальные годовые назначения, руб.</t>
  </si>
  <si>
    <t>Уточненные годовые назначения,                                                               руб.</t>
  </si>
  <si>
    <t>к первоначальным годовым назначениям</t>
  </si>
  <si>
    <t>к уточненным годовым назначениям</t>
  </si>
  <si>
    <t>5=4/2*100</t>
  </si>
  <si>
    <t>6=4/3*100</t>
  </si>
  <si>
    <t>Уточненные годовые назначения прошлого года, руб.</t>
  </si>
  <si>
    <t>Изменение % исполнения к уточненным годовым назначениям</t>
  </si>
  <si>
    <t>11=10/8*100</t>
  </si>
  <si>
    <t>12=10/9*100</t>
  </si>
  <si>
    <t>14=4/10*100</t>
  </si>
  <si>
    <t>15=6-12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</si>
</sst>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164" fontId="0" fillId="0" borderId="0" xfId="0" applyNumberFormat="1"/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3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5" sqref="C5:C6"/>
    </sheetView>
  </sheetViews>
  <sheetFormatPr defaultRowHeight="15" x14ac:dyDescent="0.25"/>
  <cols>
    <col min="1" max="1" width="45.28515625" customWidth="1"/>
    <col min="2" max="2" width="0" hidden="1" customWidth="1"/>
    <col min="3" max="3" width="15.85546875" customWidth="1"/>
    <col min="4" max="4" width="15.5703125" customWidth="1"/>
    <col min="5" max="5" width="14" customWidth="1"/>
    <col min="6" max="6" width="11.5703125" customWidth="1"/>
    <col min="7" max="7" width="11.7109375" customWidth="1"/>
    <col min="8" max="8" width="9.5703125" customWidth="1"/>
    <col min="9" max="9" width="15.5703125" customWidth="1"/>
    <col min="10" max="10" width="15" customWidth="1"/>
    <col min="11" max="11" width="15.140625" customWidth="1"/>
    <col min="12" max="12" width="11.7109375" customWidth="1"/>
    <col min="13" max="13" width="11" customWidth="1"/>
  </cols>
  <sheetData>
    <row r="1" spans="1:65" ht="21" x14ac:dyDescent="0.35">
      <c r="A1" s="25" t="s">
        <v>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"/>
    </row>
    <row r="2" spans="1:65" ht="18.75" x14ac:dyDescent="0.3">
      <c r="A2" s="27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"/>
    </row>
    <row r="3" spans="1:65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65" x14ac:dyDescent="0.25">
      <c r="A4" s="29" t="s">
        <v>1</v>
      </c>
      <c r="B4" s="29" t="s">
        <v>0</v>
      </c>
      <c r="C4" s="31" t="s">
        <v>32</v>
      </c>
      <c r="D4" s="32"/>
      <c r="E4" s="32"/>
      <c r="F4" s="32"/>
      <c r="G4" s="32"/>
      <c r="H4" s="33"/>
      <c r="I4" s="34" t="s">
        <v>33</v>
      </c>
      <c r="J4" s="31" t="s">
        <v>5</v>
      </c>
      <c r="K4" s="37"/>
      <c r="L4" s="37"/>
      <c r="M4" s="37"/>
      <c r="N4" s="37"/>
      <c r="O4" s="37"/>
      <c r="P4" s="38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</row>
    <row r="5" spans="1:65" ht="48.75" customHeight="1" x14ac:dyDescent="0.25">
      <c r="A5" s="29"/>
      <c r="B5" s="29"/>
      <c r="C5" s="39" t="s">
        <v>33</v>
      </c>
      <c r="D5" s="39" t="s">
        <v>34</v>
      </c>
      <c r="E5" s="39" t="s">
        <v>10</v>
      </c>
      <c r="F5" s="31" t="s">
        <v>3</v>
      </c>
      <c r="G5" s="38"/>
      <c r="H5" s="34" t="s">
        <v>4</v>
      </c>
      <c r="I5" s="35"/>
      <c r="J5" s="34" t="s">
        <v>39</v>
      </c>
      <c r="K5" s="34" t="s">
        <v>11</v>
      </c>
      <c r="L5" s="42" t="s">
        <v>6</v>
      </c>
      <c r="M5" s="43"/>
      <c r="N5" s="20"/>
      <c r="O5" s="20"/>
      <c r="P5" s="20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</row>
    <row r="6" spans="1:65" ht="122.25" customHeight="1" x14ac:dyDescent="0.25">
      <c r="A6" s="30"/>
      <c r="B6" s="30"/>
      <c r="C6" s="40"/>
      <c r="D6" s="40"/>
      <c r="E6" s="40"/>
      <c r="F6" s="19" t="s">
        <v>35</v>
      </c>
      <c r="G6" s="19" t="s">
        <v>36</v>
      </c>
      <c r="H6" s="41"/>
      <c r="I6" s="36"/>
      <c r="J6" s="36"/>
      <c r="K6" s="36"/>
      <c r="L6" s="19" t="s">
        <v>35</v>
      </c>
      <c r="M6" s="19" t="s">
        <v>36</v>
      </c>
      <c r="N6" s="19" t="s">
        <v>7</v>
      </c>
      <c r="O6" s="19" t="s">
        <v>8</v>
      </c>
      <c r="P6" s="19" t="s">
        <v>40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</row>
    <row r="7" spans="1:65" ht="26.25" customHeight="1" x14ac:dyDescent="0.25">
      <c r="A7" s="18">
        <v>1</v>
      </c>
      <c r="B7" s="18"/>
      <c r="C7" s="21">
        <v>2</v>
      </c>
      <c r="D7" s="22">
        <v>3</v>
      </c>
      <c r="E7" s="23">
        <v>4</v>
      </c>
      <c r="F7" s="19" t="s">
        <v>37</v>
      </c>
      <c r="G7" s="19" t="s">
        <v>38</v>
      </c>
      <c r="H7" s="19">
        <v>7</v>
      </c>
      <c r="I7" s="19">
        <v>8</v>
      </c>
      <c r="J7" s="19">
        <v>9</v>
      </c>
      <c r="K7" s="19">
        <v>10</v>
      </c>
      <c r="L7" s="19" t="s">
        <v>41</v>
      </c>
      <c r="M7" s="19" t="s">
        <v>42</v>
      </c>
      <c r="N7" s="19">
        <v>13</v>
      </c>
      <c r="O7" s="19" t="s">
        <v>43</v>
      </c>
      <c r="P7" s="19" t="s">
        <v>44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</row>
    <row r="8" spans="1:65" ht="39.75" customHeight="1" x14ac:dyDescent="0.25">
      <c r="A8" s="12" t="s">
        <v>17</v>
      </c>
      <c r="B8" s="13"/>
      <c r="C8" s="14">
        <f>SUM(C9:C27)</f>
        <v>383152300</v>
      </c>
      <c r="D8" s="14">
        <f>SUM(D9:D27)</f>
        <v>681860924.15999997</v>
      </c>
      <c r="E8" s="14">
        <f>SUM(E9:E27)</f>
        <v>261622292.57999998</v>
      </c>
      <c r="F8" s="15">
        <f>SUM(E8/C8*100)</f>
        <v>68.281540416173925</v>
      </c>
      <c r="G8" s="15">
        <f>SUM(E8/D8*100)</f>
        <v>38.368864281568626</v>
      </c>
      <c r="H8" s="14">
        <v>100</v>
      </c>
      <c r="I8" s="14">
        <f>SUM(I9:I27)</f>
        <v>383940700</v>
      </c>
      <c r="J8" s="16">
        <f>SUM(J9:J26)</f>
        <v>486647275.74000001</v>
      </c>
      <c r="K8" s="16">
        <f>SUM(K9:K26)</f>
        <v>211787200.43999997</v>
      </c>
      <c r="L8" s="15">
        <f>SUM(K8/I8*100)</f>
        <v>55.161435200800533</v>
      </c>
      <c r="M8" s="15">
        <f>SUM(K8/J8*100)</f>
        <v>43.519651911737213</v>
      </c>
      <c r="N8" s="14">
        <v>100</v>
      </c>
      <c r="O8" s="15">
        <f>SUM(E8/K8*100)</f>
        <v>123.53073841878299</v>
      </c>
      <c r="P8" s="15">
        <f>SUM(G8-M8)</f>
        <v>-5.1507876301685869</v>
      </c>
    </row>
    <row r="9" spans="1:65" ht="44.25" customHeight="1" x14ac:dyDescent="0.25">
      <c r="A9" s="3" t="s">
        <v>9</v>
      </c>
      <c r="B9" s="18"/>
      <c r="C9" s="4">
        <v>225878600</v>
      </c>
      <c r="D9" s="4">
        <v>225619800</v>
      </c>
      <c r="E9" s="4">
        <v>123912288.92</v>
      </c>
      <c r="F9" s="5">
        <f>SUM(E9/C9*100)</f>
        <v>54.857914348681106</v>
      </c>
      <c r="G9" s="5">
        <f>SUM(E9/D9*100)</f>
        <v>54.920839802180488</v>
      </c>
      <c r="H9" s="4">
        <f>SUM(E9/E8*100)</f>
        <v>47.363046817621466</v>
      </c>
      <c r="I9" s="4">
        <v>217244600</v>
      </c>
      <c r="J9" s="8">
        <v>218576937.53999999</v>
      </c>
      <c r="K9" s="8">
        <v>119349156.65000001</v>
      </c>
      <c r="L9" s="24">
        <f>SUM(K9/I9*100)</f>
        <v>54.937686207160041</v>
      </c>
      <c r="M9" s="5">
        <f>SUM(K9/J9*100)</f>
        <v>54.602813084138347</v>
      </c>
      <c r="N9" s="4">
        <f>SUM(K9/K8*100)</f>
        <v>56.353337879742185</v>
      </c>
      <c r="O9" s="5">
        <f>SUM(E9/K9*100)</f>
        <v>103.82334689082195</v>
      </c>
      <c r="P9" s="5">
        <f>SUM(G9-M9)</f>
        <v>0.318026718042141</v>
      </c>
    </row>
    <row r="10" spans="1:65" ht="63" customHeight="1" x14ac:dyDescent="0.25">
      <c r="A10" s="3" t="s">
        <v>12</v>
      </c>
      <c r="B10" s="6"/>
      <c r="C10" s="8">
        <v>2740800</v>
      </c>
      <c r="D10" s="4">
        <v>2740800</v>
      </c>
      <c r="E10" s="8">
        <v>1461235.32</v>
      </c>
      <c r="F10" s="24">
        <f>SUM(E10/C10*100)</f>
        <v>53.314190017513141</v>
      </c>
      <c r="G10" s="5">
        <f t="shared" ref="G10:G27" si="0">SUM(E10/D10*100)</f>
        <v>53.314190017513141</v>
      </c>
      <c r="H10" s="4">
        <f>SUM(E10/E8*100)</f>
        <v>0.55852859692878698</v>
      </c>
      <c r="I10" s="4">
        <v>2850700</v>
      </c>
      <c r="J10" s="8">
        <v>2850700</v>
      </c>
      <c r="K10" s="8">
        <v>1187803.51</v>
      </c>
      <c r="L10" s="24">
        <f>SUM(K10/I10*100)</f>
        <v>41.667082120181007</v>
      </c>
      <c r="M10" s="5">
        <f t="shared" ref="M10:M25" si="1">SUM(K10/J10*100)</f>
        <v>41.667082120181007</v>
      </c>
      <c r="N10" s="4">
        <f>SUM(K10/K8*100)</f>
        <v>0.56084763740786536</v>
      </c>
      <c r="O10" s="5">
        <f t="shared" ref="O10:O24" si="2">SUM(E10/K10*100)</f>
        <v>123.01995302236479</v>
      </c>
      <c r="P10" s="5">
        <f t="shared" ref="P10:P27" si="3">SUM(G10-M10)</f>
        <v>11.647107897332134</v>
      </c>
    </row>
    <row r="11" spans="1:65" ht="62.25" customHeight="1" x14ac:dyDescent="0.25">
      <c r="A11" s="3" t="s">
        <v>18</v>
      </c>
      <c r="B11" s="6"/>
      <c r="C11" s="8">
        <v>5104300</v>
      </c>
      <c r="D11" s="4">
        <v>4304378</v>
      </c>
      <c r="E11" s="8">
        <v>651140.71</v>
      </c>
      <c r="F11" s="24">
        <f t="shared" ref="F11:F24" si="4">SUM(E11/C11*100)</f>
        <v>12.756709245146247</v>
      </c>
      <c r="G11" s="5">
        <f t="shared" si="0"/>
        <v>15.127405399804569</v>
      </c>
      <c r="H11" s="4">
        <f>SUM(E11/E8*100)</f>
        <v>0.2488857901131997</v>
      </c>
      <c r="I11" s="4">
        <v>8876300</v>
      </c>
      <c r="J11" s="8">
        <v>8931634</v>
      </c>
      <c r="K11" s="8">
        <v>2878680.26</v>
      </c>
      <c r="L11" s="24">
        <f t="shared" ref="L11:L25" si="5">SUM(K11/I11*100)</f>
        <v>32.431083446931716</v>
      </c>
      <c r="M11" s="5">
        <f t="shared" si="1"/>
        <v>32.230163708006842</v>
      </c>
      <c r="N11" s="4">
        <f>SUM(K11/K8*100)</f>
        <v>1.359232405933587</v>
      </c>
      <c r="O11" s="5">
        <f t="shared" si="2"/>
        <v>22.619417621601364</v>
      </c>
      <c r="P11" s="5">
        <f t="shared" si="3"/>
        <v>-17.102758308202272</v>
      </c>
    </row>
    <row r="12" spans="1:65" ht="64.5" customHeight="1" x14ac:dyDescent="0.25">
      <c r="A12" s="3" t="s">
        <v>13</v>
      </c>
      <c r="B12" s="6"/>
      <c r="C12" s="8">
        <v>13969600</v>
      </c>
      <c r="D12" s="7">
        <v>13784396.470000001</v>
      </c>
      <c r="E12" s="4">
        <v>9003153.3599999994</v>
      </c>
      <c r="F12" s="24">
        <f t="shared" si="4"/>
        <v>64.448182911464897</v>
      </c>
      <c r="G12" s="5">
        <f t="shared" si="0"/>
        <v>65.314091767414169</v>
      </c>
      <c r="H12" s="4">
        <f>SUM(E12/E8*100)</f>
        <v>3.4412791322998499</v>
      </c>
      <c r="I12" s="4">
        <v>21578800</v>
      </c>
      <c r="J12" s="8">
        <v>22911728</v>
      </c>
      <c r="K12" s="8">
        <v>10454987.74</v>
      </c>
      <c r="L12" s="24">
        <f t="shared" si="5"/>
        <v>48.450274065286301</v>
      </c>
      <c r="M12" s="5">
        <f t="shared" si="1"/>
        <v>45.631598542021798</v>
      </c>
      <c r="N12" s="4">
        <f>SUM(K12/K8*100)</f>
        <v>4.9365531619848451</v>
      </c>
      <c r="O12" s="5">
        <f t="shared" si="2"/>
        <v>86.113476016376453</v>
      </c>
      <c r="P12" s="5">
        <f t="shared" si="3"/>
        <v>19.682493225392371</v>
      </c>
    </row>
    <row r="13" spans="1:65" ht="51.75" customHeight="1" x14ac:dyDescent="0.25">
      <c r="A13" s="3" t="s">
        <v>14</v>
      </c>
      <c r="B13" s="6"/>
      <c r="C13" s="8">
        <v>318900</v>
      </c>
      <c r="D13" s="7">
        <v>323104.31</v>
      </c>
      <c r="E13" s="8">
        <v>56543.25</v>
      </c>
      <c r="F13" s="24">
        <f t="shared" si="4"/>
        <v>17.730714957666979</v>
      </c>
      <c r="G13" s="5">
        <f t="shared" si="0"/>
        <v>17.499998684635312</v>
      </c>
      <c r="H13" s="4">
        <v>0.04</v>
      </c>
      <c r="I13" s="4">
        <v>300600</v>
      </c>
      <c r="J13" s="8">
        <v>302890.77</v>
      </c>
      <c r="K13" s="8">
        <v>134923.91</v>
      </c>
      <c r="L13" s="24">
        <f t="shared" si="5"/>
        <v>44.884866932801067</v>
      </c>
      <c r="M13" s="5">
        <f t="shared" si="1"/>
        <v>44.545401631089646</v>
      </c>
      <c r="N13" s="4">
        <f>SUM(K13/K8*100)</f>
        <v>6.3707301347620593E-2</v>
      </c>
      <c r="O13" s="5">
        <f t="shared" si="2"/>
        <v>41.907509202779551</v>
      </c>
      <c r="P13" s="5">
        <f t="shared" si="3"/>
        <v>-27.045402946454335</v>
      </c>
    </row>
    <row r="14" spans="1:65" ht="48" customHeight="1" x14ac:dyDescent="0.25">
      <c r="A14" s="3" t="s">
        <v>15</v>
      </c>
      <c r="B14" s="6"/>
      <c r="C14" s="8">
        <v>351700</v>
      </c>
      <c r="D14" s="8">
        <v>536903.53</v>
      </c>
      <c r="E14" s="8">
        <v>370403.53</v>
      </c>
      <c r="F14" s="24">
        <f t="shared" si="4"/>
        <v>105.3180352573216</v>
      </c>
      <c r="G14" s="5">
        <f t="shared" si="0"/>
        <v>68.988842371738556</v>
      </c>
      <c r="H14" s="4">
        <f>SUM(E14/E8*100)</f>
        <v>0.14157949857684107</v>
      </c>
      <c r="I14" s="4">
        <v>1070100</v>
      </c>
      <c r="J14" s="8">
        <v>1070100</v>
      </c>
      <c r="K14" s="17"/>
      <c r="L14" s="24"/>
      <c r="M14" s="5"/>
      <c r="N14" s="4"/>
      <c r="O14" s="5"/>
      <c r="P14" s="5"/>
    </row>
    <row r="15" spans="1:65" ht="39" customHeight="1" x14ac:dyDescent="0.25">
      <c r="A15" s="3" t="s">
        <v>16</v>
      </c>
      <c r="B15" s="6"/>
      <c r="C15" s="8">
        <v>43706500</v>
      </c>
      <c r="D15" s="8">
        <v>91322431.670000002</v>
      </c>
      <c r="E15" s="8">
        <v>30511545.460000001</v>
      </c>
      <c r="F15" s="24">
        <f t="shared" si="4"/>
        <v>69.810086508871677</v>
      </c>
      <c r="G15" s="5">
        <f t="shared" si="0"/>
        <v>33.410789553059217</v>
      </c>
      <c r="H15" s="4">
        <f>SUM(E15/E8*100)</f>
        <v>11.662440978981197</v>
      </c>
      <c r="I15" s="4">
        <v>45073000</v>
      </c>
      <c r="J15" s="8">
        <v>107350751</v>
      </c>
      <c r="K15" s="8">
        <v>24340724.760000002</v>
      </c>
      <c r="L15" s="24">
        <f t="shared" si="5"/>
        <v>54.002894770705304</v>
      </c>
      <c r="M15" s="5">
        <f t="shared" si="1"/>
        <v>22.674014418399366</v>
      </c>
      <c r="N15" s="4">
        <f>SUM(K15/K8*100)</f>
        <v>11.493010299692692</v>
      </c>
      <c r="O15" s="5">
        <f t="shared" si="2"/>
        <v>125.35183631894451</v>
      </c>
      <c r="P15" s="5">
        <f t="shared" si="3"/>
        <v>10.736775134659851</v>
      </c>
    </row>
    <row r="16" spans="1:65" ht="54" customHeight="1" x14ac:dyDescent="0.25">
      <c r="A16" s="3" t="s">
        <v>19</v>
      </c>
      <c r="B16" s="6"/>
      <c r="C16" s="8">
        <v>4805800</v>
      </c>
      <c r="D16" s="8">
        <v>5502613</v>
      </c>
      <c r="E16" s="8">
        <v>2059247.91</v>
      </c>
      <c r="F16" s="24">
        <f t="shared" si="4"/>
        <v>42.849221981772025</v>
      </c>
      <c r="G16" s="5">
        <f t="shared" si="0"/>
        <v>37.423091720242731</v>
      </c>
      <c r="H16" s="4">
        <v>0.78</v>
      </c>
      <c r="I16" s="4">
        <v>4963700</v>
      </c>
      <c r="J16" s="8">
        <v>5063700</v>
      </c>
      <c r="K16" s="8">
        <v>1969350.72</v>
      </c>
      <c r="L16" s="24">
        <f t="shared" si="5"/>
        <v>39.675055301488811</v>
      </c>
      <c r="M16" s="5">
        <f t="shared" si="1"/>
        <v>38.891536228449553</v>
      </c>
      <c r="N16" s="4">
        <f>SUM(K16/K8*100)</f>
        <v>0.9298723982887358</v>
      </c>
      <c r="O16" s="5">
        <f t="shared" si="2"/>
        <v>104.56481362547754</v>
      </c>
      <c r="P16" s="5">
        <f t="shared" si="3"/>
        <v>-1.4684445082068223</v>
      </c>
    </row>
    <row r="17" spans="1:16" ht="55.5" customHeight="1" x14ac:dyDescent="0.25">
      <c r="A17" s="3" t="s">
        <v>20</v>
      </c>
      <c r="B17" s="6"/>
      <c r="C17" s="8">
        <v>38435600</v>
      </c>
      <c r="D17" s="8">
        <v>36066883.460000001</v>
      </c>
      <c r="E17" s="8">
        <v>14583800.859999999</v>
      </c>
      <c r="F17" s="24">
        <f t="shared" si="4"/>
        <v>37.943471313053521</v>
      </c>
      <c r="G17" s="5">
        <f t="shared" si="0"/>
        <v>40.43543400741617</v>
      </c>
      <c r="H17" s="4">
        <f>SUM(E17/E8*100)</f>
        <v>5.57437239624391</v>
      </c>
      <c r="I17" s="4">
        <v>30624300</v>
      </c>
      <c r="J17" s="8">
        <v>29961139.530000001</v>
      </c>
      <c r="K17" s="8">
        <v>14891806.529999999</v>
      </c>
      <c r="L17" s="24">
        <f t="shared" si="5"/>
        <v>48.627418520586588</v>
      </c>
      <c r="M17" s="5">
        <f t="shared" si="1"/>
        <v>49.703738788335727</v>
      </c>
      <c r="N17" s="4">
        <f>SUM(K17/K8*100)</f>
        <v>7.0314950568596322</v>
      </c>
      <c r="O17" s="5">
        <f t="shared" si="2"/>
        <v>97.931710505508434</v>
      </c>
      <c r="P17" s="5">
        <f t="shared" si="3"/>
        <v>-9.2683047809195571</v>
      </c>
    </row>
    <row r="18" spans="1:16" ht="59.25" customHeight="1" x14ac:dyDescent="0.25">
      <c r="A18" s="3" t="s">
        <v>21</v>
      </c>
      <c r="B18" s="6"/>
      <c r="C18" s="8">
        <v>11881600</v>
      </c>
      <c r="D18" s="8">
        <v>12410282.26</v>
      </c>
      <c r="E18" s="8">
        <v>6905231.3899999997</v>
      </c>
      <c r="F18" s="24">
        <f t="shared" si="4"/>
        <v>58.117016142607056</v>
      </c>
      <c r="G18" s="5">
        <f t="shared" si="0"/>
        <v>55.64121141915107</v>
      </c>
      <c r="H18" s="4">
        <f>SUM(E18/E8*100)</f>
        <v>2.6393895267500906</v>
      </c>
      <c r="I18" s="4">
        <v>12056600</v>
      </c>
      <c r="J18" s="8">
        <v>31427590</v>
      </c>
      <c r="K18" s="8">
        <v>7444819.3200000003</v>
      </c>
      <c r="L18" s="24">
        <f t="shared" si="5"/>
        <v>61.748911965230668</v>
      </c>
      <c r="M18" s="5">
        <f t="shared" si="1"/>
        <v>23.688801209383222</v>
      </c>
      <c r="N18" s="4">
        <f>SUM(K18/K8*100)</f>
        <v>3.5152357198796551</v>
      </c>
      <c r="O18" s="5">
        <f t="shared" si="2"/>
        <v>92.752168900184927</v>
      </c>
      <c r="P18" s="5">
        <f t="shared" si="3"/>
        <v>31.952410209767848</v>
      </c>
    </row>
    <row r="19" spans="1:16" ht="59.25" customHeight="1" x14ac:dyDescent="0.25">
      <c r="A19" s="3" t="s">
        <v>22</v>
      </c>
      <c r="B19" s="6"/>
      <c r="C19" s="8">
        <v>12829800</v>
      </c>
      <c r="D19" s="8">
        <v>14234810.16</v>
      </c>
      <c r="E19" s="8">
        <v>4317587.66</v>
      </c>
      <c r="F19" s="24">
        <f t="shared" si="4"/>
        <v>33.652805655583094</v>
      </c>
      <c r="G19" s="5">
        <f t="shared" si="0"/>
        <v>30.331192418234544</v>
      </c>
      <c r="H19" s="4">
        <f>SUM(E19/E8*100)</f>
        <v>1.6503133648978898</v>
      </c>
      <c r="I19" s="4">
        <v>11926300</v>
      </c>
      <c r="J19" s="8">
        <v>13120421</v>
      </c>
      <c r="K19" s="8">
        <v>6242836</v>
      </c>
      <c r="L19" s="24">
        <f t="shared" si="5"/>
        <v>52.345119609602307</v>
      </c>
      <c r="M19" s="5">
        <f t="shared" si="1"/>
        <v>47.581064662483008</v>
      </c>
      <c r="N19" s="4">
        <f>SUM(K19/K8*100)</f>
        <v>2.9476927722875379</v>
      </c>
      <c r="O19" s="5">
        <f t="shared" si="2"/>
        <v>69.160677294742328</v>
      </c>
      <c r="P19" s="5">
        <f t="shared" si="3"/>
        <v>-17.249872244248465</v>
      </c>
    </row>
    <row r="20" spans="1:16" ht="53.25" customHeight="1" x14ac:dyDescent="0.25">
      <c r="A20" s="3" t="s">
        <v>23</v>
      </c>
      <c r="B20" s="6"/>
      <c r="C20" s="8">
        <v>1120000</v>
      </c>
      <c r="D20" s="8">
        <v>962710.58</v>
      </c>
      <c r="E20" s="8">
        <v>373576.25</v>
      </c>
      <c r="F20" s="24">
        <f t="shared" si="4"/>
        <v>33.355022321428571</v>
      </c>
      <c r="G20" s="5">
        <f t="shared" si="0"/>
        <v>38.804627035468961</v>
      </c>
      <c r="H20" s="4">
        <f>SUM(E20/E8*100)</f>
        <v>0.14279220868984865</v>
      </c>
      <c r="I20" s="4">
        <v>1272700</v>
      </c>
      <c r="J20" s="8">
        <v>1701517.49</v>
      </c>
      <c r="K20" s="8">
        <v>664370.63</v>
      </c>
      <c r="L20" s="24">
        <f t="shared" si="5"/>
        <v>52.201668107173724</v>
      </c>
      <c r="M20" s="5">
        <f t="shared" si="1"/>
        <v>39.045771430771481</v>
      </c>
      <c r="N20" s="4">
        <f>SUM(K20/K8*100)</f>
        <v>0.31369725300666529</v>
      </c>
      <c r="O20" s="5">
        <f t="shared" si="2"/>
        <v>56.230097046884808</v>
      </c>
      <c r="P20" s="5">
        <f t="shared" si="3"/>
        <v>-0.24114439530251985</v>
      </c>
    </row>
    <row r="21" spans="1:16" ht="47.25" x14ac:dyDescent="0.25">
      <c r="A21" s="3" t="s">
        <v>24</v>
      </c>
      <c r="B21" s="6"/>
      <c r="C21" s="8">
        <v>12414000</v>
      </c>
      <c r="D21" s="8">
        <v>12344168.689999999</v>
      </c>
      <c r="E21" s="8">
        <v>5404064.7999999998</v>
      </c>
      <c r="F21" s="24">
        <f t="shared" si="4"/>
        <v>43.532018688577409</v>
      </c>
      <c r="G21" s="5">
        <f t="shared" si="0"/>
        <v>43.778280544544309</v>
      </c>
      <c r="H21" s="4">
        <v>2.06</v>
      </c>
      <c r="I21" s="4">
        <v>12898100</v>
      </c>
      <c r="J21" s="8">
        <v>12898100</v>
      </c>
      <c r="K21" s="8">
        <v>6312686.2800000003</v>
      </c>
      <c r="L21" s="24">
        <f t="shared" si="5"/>
        <v>48.942761181879504</v>
      </c>
      <c r="M21" s="5">
        <f t="shared" si="1"/>
        <v>48.942761181879504</v>
      </c>
      <c r="N21" s="4">
        <f>SUM(K21/K8*100)</f>
        <v>2.980674123311057</v>
      </c>
      <c r="O21" s="5">
        <f t="shared" si="2"/>
        <v>85.606421106673452</v>
      </c>
      <c r="P21" s="5">
        <f t="shared" si="3"/>
        <v>-5.1644806373351955</v>
      </c>
    </row>
    <row r="22" spans="1:16" ht="57" customHeight="1" x14ac:dyDescent="0.25">
      <c r="A22" s="3" t="s">
        <v>25</v>
      </c>
      <c r="B22" s="6"/>
      <c r="C22" s="8">
        <v>274000</v>
      </c>
      <c r="D22" s="8">
        <v>274000</v>
      </c>
      <c r="E22" s="8">
        <v>49500</v>
      </c>
      <c r="F22" s="24">
        <f t="shared" si="4"/>
        <v>18.065693430656935</v>
      </c>
      <c r="G22" s="5">
        <f t="shared" si="0"/>
        <v>18.065693430656935</v>
      </c>
      <c r="H22" s="4">
        <f>SUM(E22/E9*100)</f>
        <v>3.9947611678740023E-2</v>
      </c>
      <c r="I22" s="4">
        <v>270000</v>
      </c>
      <c r="J22" s="8">
        <v>270000</v>
      </c>
      <c r="K22" s="8">
        <v>46250</v>
      </c>
      <c r="L22" s="24">
        <f t="shared" si="5"/>
        <v>17.12962962962963</v>
      </c>
      <c r="M22" s="5">
        <f t="shared" si="1"/>
        <v>17.12962962962963</v>
      </c>
      <c r="N22" s="4">
        <f>SUM(K22/K8*100)</f>
        <v>2.1837958055969855E-2</v>
      </c>
      <c r="O22" s="5">
        <f t="shared" si="2"/>
        <v>107.02702702702702</v>
      </c>
      <c r="P22" s="5">
        <f t="shared" si="3"/>
        <v>0.93606380102730569</v>
      </c>
    </row>
    <row r="23" spans="1:16" ht="61.5" customHeight="1" x14ac:dyDescent="0.25">
      <c r="A23" s="3" t="s">
        <v>26</v>
      </c>
      <c r="B23" s="6"/>
      <c r="C23" s="8">
        <v>161900</v>
      </c>
      <c r="D23" s="8">
        <v>161900</v>
      </c>
      <c r="E23" s="17"/>
      <c r="F23" s="24"/>
      <c r="G23" s="5"/>
      <c r="H23" s="5"/>
      <c r="I23" s="4">
        <v>184000</v>
      </c>
      <c r="J23" s="8">
        <v>188244.64</v>
      </c>
      <c r="K23" s="8">
        <v>4244.6400000000003</v>
      </c>
      <c r="L23" s="24">
        <f t="shared" si="5"/>
        <v>2.3068695652173914</v>
      </c>
      <c r="M23" s="5">
        <f t="shared" si="1"/>
        <v>2.2548530465462391</v>
      </c>
      <c r="N23" s="4">
        <v>0.01</v>
      </c>
      <c r="O23" s="5"/>
      <c r="P23" s="5">
        <f>SUM(G23-M23)</f>
        <v>-2.2548530465462391</v>
      </c>
    </row>
    <row r="24" spans="1:16" ht="101.25" customHeight="1" x14ac:dyDescent="0.25">
      <c r="A24" s="3" t="s">
        <v>27</v>
      </c>
      <c r="B24" s="6"/>
      <c r="C24" s="8">
        <v>9137200</v>
      </c>
      <c r="D24" s="8">
        <v>9454890</v>
      </c>
      <c r="E24" s="8">
        <v>4174792.82</v>
      </c>
      <c r="F24" s="24">
        <f t="shared" si="4"/>
        <v>45.690067197828654</v>
      </c>
      <c r="G24" s="5">
        <f t="shared" si="0"/>
        <v>44.154853414476527</v>
      </c>
      <c r="H24" s="4">
        <v>1.59</v>
      </c>
      <c r="I24" s="4">
        <v>9696600</v>
      </c>
      <c r="J24" s="8">
        <v>9704421.7699999996</v>
      </c>
      <c r="K24" s="8">
        <v>4054706.89</v>
      </c>
      <c r="L24" s="24">
        <f t="shared" si="5"/>
        <v>41.815759028937983</v>
      </c>
      <c r="M24" s="5">
        <f t="shared" si="1"/>
        <v>41.782055501077018</v>
      </c>
      <c r="N24" s="4">
        <f>SUM(K24/K8*100)</f>
        <v>1.9145193295799348</v>
      </c>
      <c r="O24" s="5">
        <f t="shared" si="2"/>
        <v>102.96164268485508</v>
      </c>
      <c r="P24" s="5">
        <f t="shared" si="3"/>
        <v>2.3727979133995092</v>
      </c>
    </row>
    <row r="25" spans="1:16" ht="57.75" customHeight="1" x14ac:dyDescent="0.25">
      <c r="A25" s="3" t="s">
        <v>28</v>
      </c>
      <c r="B25" s="6"/>
      <c r="C25" s="17"/>
      <c r="D25" s="8">
        <v>110000</v>
      </c>
      <c r="E25" s="17"/>
      <c r="F25" s="24"/>
      <c r="G25" s="5"/>
      <c r="H25" s="5"/>
      <c r="I25" s="4">
        <v>3029300</v>
      </c>
      <c r="J25" s="8">
        <v>20292400</v>
      </c>
      <c r="K25" s="8">
        <v>11809852.6</v>
      </c>
      <c r="L25" s="24">
        <f t="shared" si="5"/>
        <v>389.85417753276334</v>
      </c>
      <c r="M25" s="5">
        <f t="shared" si="1"/>
        <v>58.198402357532864</v>
      </c>
      <c r="N25" s="4">
        <f>SUM(K25/K8*100)</f>
        <v>5.576282502183493</v>
      </c>
      <c r="O25" s="10"/>
      <c r="P25" s="5">
        <f t="shared" si="3"/>
        <v>-58.198402357532864</v>
      </c>
    </row>
    <row r="26" spans="1:16" ht="63" x14ac:dyDescent="0.25">
      <c r="A26" s="3" t="s">
        <v>29</v>
      </c>
      <c r="B26" s="6"/>
      <c r="C26" s="8">
        <v>22000</v>
      </c>
      <c r="D26" s="8">
        <v>22000</v>
      </c>
      <c r="E26" s="17"/>
      <c r="F26" s="24"/>
      <c r="G26" s="5"/>
      <c r="H26" s="5"/>
      <c r="I26" s="4">
        <v>25000</v>
      </c>
      <c r="J26" s="8">
        <v>25000</v>
      </c>
      <c r="K26" s="17"/>
      <c r="L26" s="24"/>
      <c r="M26" s="4"/>
      <c r="N26" s="4"/>
      <c r="O26" s="10"/>
      <c r="P26" s="5"/>
    </row>
    <row r="27" spans="1:16" ht="110.25" x14ac:dyDescent="0.25">
      <c r="A27" s="3" t="s">
        <v>30</v>
      </c>
      <c r="B27" s="6"/>
      <c r="C27" s="17"/>
      <c r="D27" s="8">
        <v>251684852.03</v>
      </c>
      <c r="E27" s="8">
        <v>57788180.340000004</v>
      </c>
      <c r="F27" s="24"/>
      <c r="G27" s="5">
        <f t="shared" si="0"/>
        <v>22.960531741938862</v>
      </c>
      <c r="H27" s="4">
        <v>22.08</v>
      </c>
      <c r="I27" s="4"/>
      <c r="J27" s="17"/>
      <c r="K27" s="17"/>
      <c r="L27" s="24"/>
      <c r="M27" s="9"/>
      <c r="N27" s="4"/>
      <c r="O27" s="10"/>
      <c r="P27" s="5">
        <f t="shared" si="3"/>
        <v>22.960531741938862</v>
      </c>
    </row>
    <row r="28" spans="1:16" ht="15.75" x14ac:dyDescent="0.25">
      <c r="C28" s="2"/>
      <c r="N28" s="4"/>
    </row>
    <row r="29" spans="1:16" x14ac:dyDescent="0.25">
      <c r="N29" s="11"/>
    </row>
    <row r="30" spans="1:16" x14ac:dyDescent="0.25">
      <c r="N30" s="11"/>
    </row>
    <row r="31" spans="1:16" x14ac:dyDescent="0.25">
      <c r="N31" s="11"/>
    </row>
    <row r="32" spans="1:16" x14ac:dyDescent="0.25">
      <c r="N32" s="11"/>
    </row>
    <row r="33" spans="14:14" x14ac:dyDescent="0.25">
      <c r="N33" s="11"/>
    </row>
  </sheetData>
  <mergeCells count="15">
    <mergeCell ref="A1:O1"/>
    <mergeCell ref="A2:O2"/>
    <mergeCell ref="A4:A6"/>
    <mergeCell ref="B4:B6"/>
    <mergeCell ref="C4:H4"/>
    <mergeCell ref="I4:I6"/>
    <mergeCell ref="J4:P4"/>
    <mergeCell ref="C5:C6"/>
    <mergeCell ref="D5:D6"/>
    <mergeCell ref="E5:E6"/>
    <mergeCell ref="F5:G5"/>
    <mergeCell ref="H5:H6"/>
    <mergeCell ref="J5:J6"/>
    <mergeCell ref="K5:K6"/>
    <mergeCell ref="L5:M5"/>
  </mergeCells>
  <pageMargins left="0.39370078740157483" right="0.39370078740157483" top="0.39370078740157483" bottom="0.39370078740157483" header="0.31496062992125984" footer="0.31496062992125984"/>
  <pageSetup paperSize="9" scale="63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1 пол.2016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fu5</dc:creator>
  <cp:lastModifiedBy>fu5</cp:lastModifiedBy>
  <cp:lastPrinted>2016-09-05T08:03:46Z</cp:lastPrinted>
  <dcterms:created xsi:type="dcterms:W3CDTF">2016-08-26T05:17:14Z</dcterms:created>
  <dcterms:modified xsi:type="dcterms:W3CDTF">2016-09-15T07:39:45Z</dcterms:modified>
</cp:coreProperties>
</file>